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40" windowHeight="9300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'10'!$A$1:$J$70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'6_0'!$A$1:$Q$59</definedName>
    <definedName name="_xlnm.Print_Area" localSheetId="6">'6_1'!$A$1:$M$54</definedName>
    <definedName name="_xlnm.Print_Area" localSheetId="7">'6_2'!$A$1:$N$50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'8'!$A$1:$H$52</definedName>
    <definedName name="_xlnm.Print_Area" localSheetId="13">'9'!$A$1:$F$117</definedName>
  </definedNames>
  <calcPr calcId="125725"/>
</workbook>
</file>

<file path=xl/calcChain.xml><?xml version="1.0" encoding="utf-8"?>
<calcChain xmlns="http://schemas.openxmlformats.org/spreadsheetml/2006/main">
  <c r="C32" i="4"/>
  <c r="C41"/>
  <c r="C42"/>
  <c r="C23" l="1"/>
  <c r="C22"/>
  <c r="C17" s="1"/>
  <c r="F16" i="1"/>
  <c r="E68" i="14"/>
  <c r="E96" s="1"/>
  <c r="H98" s="1"/>
  <c r="H99" s="1"/>
  <c r="D96"/>
  <c r="F96"/>
  <c r="D68"/>
  <c r="D54"/>
  <c r="E54"/>
  <c r="D17"/>
  <c r="E17"/>
  <c r="F17"/>
  <c r="F54"/>
  <c r="F68"/>
  <c r="I98"/>
  <c r="G96"/>
  <c r="G68"/>
  <c r="G54"/>
  <c r="G17"/>
  <c r="C49" i="4" l="1"/>
  <c r="C35"/>
  <c r="A1" i="2" l="1"/>
  <c r="A1" i="15" s="1"/>
  <c r="A2" i="2"/>
  <c r="A2" i="14" s="1"/>
  <c r="A3" i="2"/>
  <c r="B3" i="16" s="1"/>
  <c r="A4" i="2"/>
  <c r="A4" i="15" s="1"/>
  <c r="A5" i="2"/>
  <c r="A5" i="15" s="1"/>
  <c r="A6" i="2"/>
  <c r="B6" i="16" s="1"/>
  <c r="A1" i="3"/>
  <c r="A2"/>
  <c r="A3"/>
  <c r="A4"/>
  <c r="A5"/>
  <c r="A6"/>
  <c r="A1" i="4"/>
  <c r="A2"/>
  <c r="A3"/>
  <c r="A4"/>
  <c r="A5"/>
  <c r="A6"/>
  <c r="B2" i="5"/>
  <c r="B3"/>
  <c r="B4"/>
  <c r="B5"/>
  <c r="B6"/>
  <c r="B7"/>
  <c r="A1" i="6"/>
  <c r="A2"/>
  <c r="A3"/>
  <c r="A4"/>
  <c r="A5"/>
  <c r="A6"/>
  <c r="R56"/>
  <c r="S56"/>
  <c r="A1" i="7"/>
  <c r="A2"/>
  <c r="A3"/>
  <c r="A4"/>
  <c r="A5"/>
  <c r="A6"/>
  <c r="A1" i="8"/>
  <c r="A2"/>
  <c r="A3"/>
  <c r="A4"/>
  <c r="A5"/>
  <c r="A6"/>
  <c r="A1" i="9"/>
  <c r="A2"/>
  <c r="A3"/>
  <c r="A4"/>
  <c r="A5"/>
  <c r="A6"/>
  <c r="A1" i="10"/>
  <c r="A2"/>
  <c r="A3"/>
  <c r="A4"/>
  <c r="A5"/>
  <c r="A6"/>
  <c r="A1" i="11"/>
  <c r="A2"/>
  <c r="A3"/>
  <c r="A4"/>
  <c r="A5"/>
  <c r="A6"/>
  <c r="B1" i="12"/>
  <c r="B2"/>
  <c r="B3"/>
  <c r="B4"/>
  <c r="B5"/>
  <c r="B6"/>
  <c r="D24"/>
  <c r="E24"/>
  <c r="A1" i="13"/>
  <c r="A2"/>
  <c r="A3"/>
  <c r="A4"/>
  <c r="A5"/>
  <c r="A6"/>
  <c r="A3" i="14"/>
  <c r="A3" i="15"/>
  <c r="A6" l="1"/>
  <c r="B5" i="16"/>
  <c r="A6" i="14"/>
  <c r="A5"/>
  <c r="B4" i="16"/>
  <c r="A2" i="15"/>
  <c r="A4" i="14"/>
  <c r="B1" i="16"/>
  <c r="A1" i="14"/>
  <c r="B2" i="16"/>
  <c r="C48" i="4"/>
  <c r="C50"/>
  <c r="C52" s="1"/>
  <c r="C56" s="1"/>
</calcChain>
</file>

<file path=xl/sharedStrings.xml><?xml version="1.0" encoding="utf-8"?>
<sst xmlns="http://schemas.openxmlformats.org/spreadsheetml/2006/main" count="1203" uniqueCount="869">
  <si>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</si>
  <si>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</si>
  <si>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</si>
  <si>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</si>
  <si>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STANJA INVESTICIONOG FONDA</t>
  </si>
  <si>
    <t>(Izvjestaj o finansijskom polozaju)</t>
  </si>
  <si>
    <t>na dan 31.12.2018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</si>
  <si>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</si>
  <si>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</si>
  <si>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</si>
  <si>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</si>
  <si>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</si>
  <si>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</si>
  <si>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</si>
  <si>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</si>
  <si>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</si>
  <si>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</si>
  <si>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</si>
  <si>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</si>
  <si>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</si>
  <si>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</si>
  <si>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</si>
  <si>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</si>
  <si>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</si>
  <si>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</si>
  <si>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</si>
  <si>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</si>
  <si>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</si>
  <si>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</si>
  <si>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</si>
  <si>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</si>
  <si>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</si>
  <si>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</si>
  <si>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</si>
  <si>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</si>
  <si>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</si>
  <si>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</si>
  <si>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</si>
  <si>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</si>
  <si>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</si>
  <si>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</si>
  <si>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</si>
  <si>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</si>
  <si>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</si>
  <si>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</si>
  <si>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</si>
  <si>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</si>
  <si>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</si>
  <si>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</si>
  <si>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</si>
  <si>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</si>
  <si>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</si>
  <si>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</si>
  <si>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</si>
  <si>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</si>
  <si>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</si>
  <si>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</si>
  <si>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</si>
  <si>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</si>
  <si>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</si>
  <si>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</si>
  <si>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</si>
  <si>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</si>
  <si>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</si>
  <si>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</si>
  <si>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</si>
  <si>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</si>
  <si>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</si>
  <si>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</si>
  <si>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</si>
  <si>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</si>
  <si>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</si>
  <si>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</si>
  <si>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</si>
  <si>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</si>
  <si>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</si>
  <si>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</si>
  <si>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</si>
  <si>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</si>
  <si>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</si>
  <si>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</si>
  <si>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</si>
  <si>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</si>
  <si>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</si>
  <si>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</si>
  <si>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</si>
  <si>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</si>
  <si>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</si>
  <si>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</si>
  <si>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</si>
  <si>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</si>
  <si>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</si>
  <si>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</si>
  <si>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</si>
  <si>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</si>
  <si>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</si>
  <si>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</si>
  <si>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</si>
  <si>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</si>
  <si>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</si>
  <si>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</si>
  <si>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</si>
  <si>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</si>
  <si>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</si>
  <si>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</si>
  <si>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</si>
  <si>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</si>
  <si>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</si>
  <si>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</si>
  <si>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</si>
  <si>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</si>
  <si>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</si>
  <si>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</si>
  <si>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</si>
  <si>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</si>
  <si>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</si>
  <si>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</si>
  <si>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</si>
  <si>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</si>
  <si>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</si>
  <si>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</si>
  <si>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</si>
  <si>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</si>
  <si>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</si>
  <si>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</si>
  <si>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</si>
  <si>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</si>
  <si>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</si>
  <si>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</si>
  <si>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</si>
  <si>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</si>
  <si>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</si>
  <si>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</si>
  <si>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</si>
  <si>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</si>
  <si>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</si>
  <si>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</si>
  <si>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</si>
  <si>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</si>
  <si>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</si>
  <si>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</si>
  <si>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</si>
  <si>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</si>
  <si>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</si>
  <si>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</si>
  <si>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</si>
  <si>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</si>
  <si>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</si>
  <si>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</si>
  <si>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</si>
  <si>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</si>
  <si>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</si>
  <si>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</si>
  <si>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</si>
  <si>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</si>
  <si>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</si>
  <si>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</si>
  <si>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</si>
  <si>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</si>
  <si>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</si>
  <si>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</si>
  <si>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</si>
  <si>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</si>
  <si>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</si>
  <si>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28.01.2019</t>
  </si>
  <si>
    <t>Persa Dujaković</t>
  </si>
  <si>
    <t>Nenad Tomović  Goran Klincov</t>
  </si>
  <si>
    <t>BILANS USPJEHA INVESTICONOG FONDA</t>
  </si>
  <si>
    <t>(Izvjestaj o ukupnom rezultatu u periodu)</t>
  </si>
  <si>
    <t xml:space="preserve">od 01.01. do 31.12.2018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</si>
  <si>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</si>
  <si>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</si>
  <si>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</si>
  <si>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</si>
  <si>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</si>
  <si>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</si>
  <si>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</si>
  <si>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</si>
  <si>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</si>
  <si>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</si>
  <si>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</si>
  <si>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</si>
  <si>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</si>
  <si>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</si>
  <si>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</si>
  <si>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</si>
  <si>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</si>
  <si>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</si>
  <si>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</si>
  <si>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</si>
  <si>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</si>
  <si>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</si>
  <si>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</si>
  <si>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</si>
  <si>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</si>
  <si>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</si>
  <si>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</si>
  <si>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</si>
  <si>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</si>
  <si>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</si>
  <si>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</si>
  <si>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</si>
  <si>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</si>
  <si>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</si>
  <si>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</si>
  <si>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</si>
  <si>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</si>
  <si>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</si>
  <si>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</si>
  <si>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</si>
  <si>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</si>
  <si>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</si>
  <si>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</si>
  <si>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</si>
  <si>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</si>
  <si>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</si>
  <si>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</si>
  <si>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</si>
  <si>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</si>
  <si>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</si>
  <si>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</si>
  <si>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</si>
  <si>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</si>
  <si>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</si>
  <si>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</si>
  <si>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</si>
  <si>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</si>
  <si>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</si>
  <si>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</si>
  <si>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</si>
  <si>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Dana,28.01.2019</t>
  </si>
  <si>
    <t xml:space="preserve">IZVJEŠTAJ O PROMJENAMA NETO IMOVINE INVESTICIONOG FONDA </t>
  </si>
  <si>
    <t>za period  01.01. - 31.12.2018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</si>
  <si>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</si>
  <si>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</si>
  <si>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</si>
  <si>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</si>
  <si>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</si>
  <si>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</si>
  <si>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</si>
  <si>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</si>
  <si>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</si>
  <si>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</si>
  <si>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</si>
  <si>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</si>
  <si>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</si>
  <si>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</si>
  <si>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</si>
  <si>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</si>
  <si>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</si>
  <si>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</si>
  <si>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</si>
  <si>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</si>
  <si>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</si>
  <si>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</si>
  <si>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</si>
  <si>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</si>
  <si>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</si>
  <si>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</si>
  <si>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</si>
  <si>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</si>
  <si>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</si>
  <si>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</si>
  <si>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</si>
  <si>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</si>
  <si>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</si>
  <si>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</si>
  <si>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</si>
  <si>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</si>
  <si>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</si>
  <si>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</si>
  <si>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</si>
  <si>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</si>
  <si>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</si>
  <si>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</si>
  <si>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</si>
  <si>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</si>
  <si>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</si>
  <si>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</si>
  <si>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</si>
  <si>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31.12.2018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</si>
  <si>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</si>
  <si>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</si>
  <si>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</si>
  <si>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</si>
  <si>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</si>
  <si>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</si>
  <si>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</si>
  <si>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</si>
  <si>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</si>
  <si>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</si>
  <si>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</si>
  <si>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</si>
  <si>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</si>
  <si>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</si>
  <si>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</si>
  <si>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</si>
  <si>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</si>
  <si>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</si>
  <si>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</si>
  <si>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</si>
  <si>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</si>
  <si>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</si>
  <si>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</si>
  <si>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</si>
  <si>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</si>
  <si>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</si>
  <si>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</si>
  <si>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</si>
  <si>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</si>
  <si>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</si>
  <si>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</si>
  <si>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</si>
  <si>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</si>
  <si>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</si>
  <si>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</si>
  <si>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</si>
  <si>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</si>
  <si>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</si>
  <si>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</si>
  <si>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</si>
  <si>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</si>
  <si>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</si>
  <si>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</si>
  <si>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</si>
  <si>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01.01.-31.12.2018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</si>
  <si>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</si>
  <si>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</si>
  <si>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</si>
  <si>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</si>
  <si>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</si>
  <si>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</si>
  <si>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</si>
  <si>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</si>
  <si>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</si>
  <si>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</si>
  <si>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</si>
  <si>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</si>
  <si>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</si>
  <si>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</si>
  <si>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</si>
  <si>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</si>
  <si>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</si>
  <si>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</si>
  <si>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</si>
  <si>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</si>
  <si>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</si>
  <si>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</si>
  <si>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Dana28.01.2019</t>
  </si>
  <si>
    <t>IZVJEŠTAJ O STRUKTURI ULAGANJA INVESTICIONOG FONDA</t>
  </si>
  <si>
    <t>na dan 31.12.2018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</si>
  <si>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</si>
  <si>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</si>
  <si>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</si>
  <si>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</si>
  <si>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</si>
  <si>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</si>
  <si>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</si>
  <si>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</si>
  <si>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</si>
  <si>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</si>
  <si>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</si>
  <si>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</si>
  <si>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</si>
  <si>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</si>
  <si>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</si>
  <si>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</si>
  <si>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</si>
  <si>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</si>
  <si>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</si>
  <si>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</si>
  <si>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</si>
  <si>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</si>
  <si>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</si>
  <si>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</si>
  <si>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</si>
  <si>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</si>
  <si>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</si>
  <si>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</si>
  <si>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Aerodromi Republike Srpske a.d. Banja Luka</t>
  </si>
  <si>
    <t>R</t>
  </si>
  <si>
    <t>AERD-R-A</t>
  </si>
  <si>
    <t>BH Telecom d.d. Sarajevo</t>
  </si>
  <si>
    <t>BHTSR</t>
  </si>
  <si>
    <t>Boska RK a.d. Banja Luka</t>
  </si>
  <si>
    <t>BOSK-R-A</t>
  </si>
  <si>
    <t>Dobojinvest a.d. Doboj</t>
  </si>
  <si>
    <t>DOIN-R-A</t>
  </si>
  <si>
    <t>Duvan a.d. Bijeljina</t>
  </si>
  <si>
    <t>DUVN-R-A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</si>
  <si>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</si>
  <si>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</si>
  <si>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</si>
  <si>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</si>
  <si>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</si>
  <si>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</si>
  <si>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</si>
  <si>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</si>
  <si>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</si>
  <si>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</si>
  <si>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</si>
  <si>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</si>
  <si>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</si>
  <si>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</si>
  <si>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Jelšingrad Livar Livnica čelika a.d. Banja Luka</t>
  </si>
  <si>
    <t>JLLC-R-A</t>
  </si>
  <si>
    <t>Dunav osiguranje a.d. Banja Luka</t>
  </si>
  <si>
    <t>KDVO-R-A</t>
  </si>
  <si>
    <t>Krajinapetrol a.d. Banja Luka</t>
  </si>
  <si>
    <t>KRPT-R-A</t>
  </si>
  <si>
    <t>Rudnici željezne rude Ljubija a.d. Prijedor</t>
  </si>
  <si>
    <t>LJUB-R-A</t>
  </si>
  <si>
    <t>Jahorina OC a.d. Pale</t>
  </si>
  <si>
    <t>OCJH-R-A</t>
  </si>
  <si>
    <t>Pošte Srpske a.d. Banja Luka</t>
  </si>
  <si>
    <t>POST-R-A</t>
  </si>
  <si>
    <t>Sarajevo gas a.d. Istočno Sarajevo</t>
  </si>
  <si>
    <t>SGAS-R-A</t>
  </si>
  <si>
    <t>Telekom Srpske a.d. Banja Luka</t>
  </si>
  <si>
    <t>TLKM-R-A</t>
  </si>
  <si>
    <t>Vodovod a.d. Banja Luka</t>
  </si>
  <si>
    <t>VDBL-R-A</t>
  </si>
  <si>
    <t>Željeznice RS a.d. Doboj</t>
  </si>
  <si>
    <t>ZERS-R-A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</si>
  <si>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</si>
  <si>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</si>
  <si>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</si>
  <si>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</si>
  <si>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</si>
  <si>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</si>
  <si>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</si>
  <si>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</si>
  <si>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</si>
  <si>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</si>
  <si>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</si>
  <si>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</si>
  <si>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</si>
  <si>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</si>
  <si>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</si>
  <si>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</si>
  <si>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</si>
  <si>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</si>
  <si>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</si>
  <si>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</si>
  <si>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</si>
  <si>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</si>
  <si>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</si>
  <si>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</si>
  <si>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</si>
  <si>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</si>
  <si>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</si>
  <si>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</si>
  <si>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</si>
  <si>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</si>
  <si>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</si>
  <si>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</si>
  <si>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</si>
  <si>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</si>
  <si>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</si>
  <si>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</si>
  <si>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</si>
  <si>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</si>
  <si>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</si>
  <si>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</si>
  <si>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</si>
  <si>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Jugopetrol a.d. Podgorica</t>
  </si>
  <si>
    <t>JGPK</t>
  </si>
  <si>
    <t>Metalac a.d. Gornji Milanovac</t>
  </si>
  <si>
    <t>MTLC</t>
  </si>
  <si>
    <t>Crnogorski telekom a.d. Podgorica</t>
  </si>
  <si>
    <t>TECG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</si>
  <si>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</si>
  <si>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</si>
  <si>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</si>
  <si>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</si>
  <si>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</si>
  <si>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</si>
  <si>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</si>
  <si>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</si>
  <si>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</si>
  <si>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</si>
  <si>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</si>
  <si>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</si>
  <si>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</si>
  <si>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</si>
  <si>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</si>
  <si>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</si>
  <si>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</si>
  <si>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</si>
  <si>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</si>
  <si>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</si>
  <si>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</si>
  <si>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</si>
  <si>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</si>
  <si>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</si>
  <si>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</si>
  <si>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</si>
  <si>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</si>
  <si>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</si>
  <si>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</si>
  <si>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</si>
  <si>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</si>
  <si>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</si>
  <si>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</si>
  <si>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</si>
  <si>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</si>
  <si>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</si>
  <si>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</si>
  <si>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</si>
  <si>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</si>
  <si>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</si>
  <si>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</si>
  <si>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</si>
  <si>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</si>
  <si>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</si>
  <si>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</si>
  <si>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</si>
  <si>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</si>
  <si>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</si>
  <si>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</si>
  <si>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</si>
  <si>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</si>
  <si>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</si>
  <si>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RSDS-O-F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</si>
  <si>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</si>
  <si>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</si>
  <si>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</si>
  <si>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</si>
  <si>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</si>
  <si>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</si>
  <si>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</si>
  <si>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</si>
  <si>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</si>
  <si>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</si>
  <si>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</si>
  <si>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</si>
  <si>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</si>
  <si>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</si>
  <si>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</si>
  <si>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</si>
  <si>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</si>
  <si>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</si>
  <si>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</si>
  <si>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</si>
  <si>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</si>
  <si>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</si>
  <si>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</si>
  <si>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</si>
  <si>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</si>
  <si>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</si>
  <si>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</si>
  <si>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</si>
  <si>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</si>
  <si>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</si>
  <si>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</si>
  <si>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</si>
  <si>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</si>
  <si>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</si>
  <si>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</si>
  <si>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</si>
  <si>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</si>
  <si>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</si>
  <si>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</si>
  <si>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</si>
  <si>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</si>
  <si>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</si>
  <si>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</si>
  <si>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</si>
  <si>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</si>
  <si>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</si>
  <si>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</si>
  <si>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</si>
  <si>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</si>
  <si>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</si>
  <si>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</si>
  <si>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</si>
  <si>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</si>
  <si>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</si>
  <si>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</si>
  <si>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</si>
  <si>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</si>
  <si>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</si>
  <si>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</si>
  <si>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</si>
  <si>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</si>
  <si>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</si>
  <si>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</si>
  <si>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</si>
  <si>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</si>
  <si>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</si>
  <si>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</si>
  <si>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</si>
  <si>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</si>
  <si>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</si>
  <si>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</si>
  <si>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</si>
  <si>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</si>
  <si>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</si>
  <si>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</si>
  <si>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</si>
  <si>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</si>
  <si>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</si>
  <si>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</si>
  <si>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</si>
  <si>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</si>
  <si>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</si>
  <si>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</si>
  <si>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</si>
  <si>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</si>
  <si>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</si>
  <si>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</si>
  <si>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</si>
  <si>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</si>
  <si>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</si>
  <si>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</si>
  <si>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</si>
  <si>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</si>
  <si>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</si>
  <si>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</si>
  <si>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OAIF Adriatic Balanced Banja Luka</t>
  </si>
  <si>
    <t>ADBP-U-A</t>
  </si>
  <si>
    <t>OAIF sa javnom ponudom Bors Invest Fond</t>
  </si>
  <si>
    <t>BOSP-U-A</t>
  </si>
  <si>
    <t>OAIF sa javnom ponudom Euroinvestment fond</t>
  </si>
  <si>
    <t>EIOP-U-A</t>
  </si>
  <si>
    <t>OAIF Polara Adriatic Fond</t>
  </si>
  <si>
    <t>PADP-U-A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</si>
  <si>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</si>
  <si>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</si>
  <si>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</si>
  <si>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</si>
  <si>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</si>
  <si>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</si>
  <si>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</si>
  <si>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</si>
  <si>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</si>
  <si>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</si>
  <si>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</si>
  <si>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</si>
  <si>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</si>
  <si>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</si>
  <si>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</si>
  <si>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</si>
  <si>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</si>
  <si>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</si>
  <si>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</si>
  <si>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</si>
  <si>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</si>
  <si>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</si>
  <si>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</si>
  <si>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</si>
  <si>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</si>
  <si>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</si>
  <si>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</si>
  <si>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</si>
  <si>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</si>
  <si>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</si>
  <si>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</si>
  <si>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</si>
  <si>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</si>
  <si>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</si>
  <si>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</si>
  <si>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</si>
  <si>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</si>
  <si>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</si>
  <si>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</si>
  <si>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</si>
  <si>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</si>
  <si>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</si>
  <si>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</si>
  <si>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</si>
  <si>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</si>
  <si>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</si>
  <si>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</si>
  <si>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</si>
  <si>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</si>
  <si>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</si>
  <si>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</si>
  <si>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</si>
  <si>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</si>
  <si>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</si>
  <si>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</si>
  <si>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</si>
  <si>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</si>
  <si>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</si>
  <si>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</si>
  <si>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</si>
  <si>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</si>
  <si>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</si>
  <si>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</si>
  <si>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</si>
  <si>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</si>
  <si>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</si>
  <si>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</si>
  <si>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</si>
  <si>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</si>
  <si>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</si>
  <si>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</si>
  <si>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370002324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</si>
  <si>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</si>
  <si>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</si>
  <si>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</si>
  <si>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</si>
  <si>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</si>
  <si>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</si>
  <si>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</si>
  <si>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</si>
  <si>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</si>
  <si>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31.12.2018.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</si>
  <si>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</si>
  <si>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</si>
  <si>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</si>
  <si>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</si>
  <si>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</si>
  <si>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</si>
  <si>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</si>
  <si>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</si>
  <si>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</si>
  <si>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</si>
  <si>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</si>
  <si>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</si>
  <si>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31.12.2018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</si>
  <si>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</si>
  <si>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</si>
  <si>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</si>
  <si>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</si>
  <si>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</si>
  <si>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</si>
  <si>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</si>
  <si>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</si>
  <si>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31.12.2018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</si>
  <si>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</si>
  <si>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</si>
  <si>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</si>
  <si>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</si>
  <si>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</si>
  <si>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</si>
  <si>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</si>
  <si>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01.01 - 31.12.2018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</si>
  <si>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</si>
  <si>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</si>
  <si>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</si>
  <si>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</si>
  <si>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</si>
  <si>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</si>
  <si>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</si>
  <si>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MIRA-R-A</t>
  </si>
  <si>
    <t>MRDN-R-A</t>
  </si>
  <si>
    <t>NOVB-R-E</t>
  </si>
  <si>
    <t>RNAF-R-A</t>
  </si>
  <si>
    <t>VITA-R-A</t>
  </si>
  <si>
    <t>2. Prioritetne akcije</t>
  </si>
  <si>
    <t>3. Akcije investicionih fondova</t>
  </si>
  <si>
    <t>BRSP-R-A</t>
  </si>
  <si>
    <t>EINP-R-A</t>
  </si>
  <si>
    <t>INVP-R-A</t>
  </si>
  <si>
    <t>PLRP-R-A</t>
  </si>
  <si>
    <t>PLRP-R-B</t>
  </si>
  <si>
    <t>B. OBVEZNICE I DRUGE DUŽNIČKE HARTIJE OD VRIJEDNOSTI</t>
  </si>
  <si>
    <t>Obveznice i druge dužničke hartije od vrijednosti domaćih izdavalaca</t>
  </si>
  <si>
    <t>Državne obveznice</t>
  </si>
  <si>
    <t>RSDS-O-E</t>
  </si>
  <si>
    <t>RSRS-O-A</t>
  </si>
  <si>
    <t>RSRS-O-B</t>
  </si>
  <si>
    <t>RSRS-O-C</t>
  </si>
  <si>
    <t>RSRS-O-D</t>
  </si>
  <si>
    <t>RSRS-O-E</t>
  </si>
  <si>
    <t>RSRS-O-F</t>
  </si>
  <si>
    <t>RSRS-O-G</t>
  </si>
  <si>
    <t>RSRS-O-H</t>
  </si>
  <si>
    <t>RSRS-O-I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</si>
  <si>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</si>
  <si>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</si>
  <si>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</si>
  <si>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</si>
  <si>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</si>
  <si>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</si>
  <si>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</si>
  <si>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</si>
  <si>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</si>
  <si>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</si>
  <si>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</si>
  <si>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</si>
  <si>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</si>
  <si>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</si>
  <si>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</si>
  <si>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</si>
  <si>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</si>
  <si>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</si>
  <si>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</si>
  <si>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28.01.2019</t>
  </si>
  <si>
    <t>IZVJEŠTAJ O NEREALIZOVANIM DOBICIMA (GUBICIMA)</t>
  </si>
  <si>
    <t>INVESTICIONOG FONDA  za period 01.01.- 31.12.2018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</si>
  <si>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</si>
  <si>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</si>
  <si>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</si>
  <si>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</si>
  <si>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</si>
  <si>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</si>
  <si>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</si>
  <si>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</si>
  <si>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</si>
  <si>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BH Telecom d.d. Sarajevo / BHTSR</t>
  </si>
  <si>
    <t>Aerodromi Republike Srpske a.d. Banja Luka / AERD-R-A</t>
  </si>
  <si>
    <t>Boska RK a.d. Banja Luka / BOSK-R-A</t>
  </si>
  <si>
    <t>Dobojinvest a.d. Doboj / DOIN-R-A</t>
  </si>
  <si>
    <t>Duvan a.d. Bijeljina / DUVN-R-A</t>
  </si>
  <si>
    <t>Elektrokrajina a.d. Banja Luka / EKBL-R-A</t>
  </si>
  <si>
    <t>Elektrohercegovina a.d. Trebinje / EKHC-R-A</t>
  </si>
  <si>
    <t>Elektro - Bijeljina a.d. Bijeljina / ELBJ-R-A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</si>
  <si>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</si>
  <si>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</si>
  <si>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</si>
  <si>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</si>
  <si>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Jelšingrad Livar Livnica čelika a.d. Banja Luka / JLLC-R-A</t>
  </si>
  <si>
    <t>Dunav osiguranje a.d. Banja Luka / KDVO-R-A</t>
  </si>
  <si>
    <t>Krajinapetrol a.d. Banja Luka / KRPT-R-A</t>
  </si>
  <si>
    <t>Rudnici željezne rude Ljubija a.d. Prijedor / LJUB-R-A</t>
  </si>
  <si>
    <t>Jahorina OC a.d. Pale / OCJH-R-A</t>
  </si>
  <si>
    <t>Pošte Srpske a.d. Banja Luka / POST-R-A</t>
  </si>
  <si>
    <t>Sarajevo gas a.d. Istočno Sarajevo / SGAS-R-A</t>
  </si>
  <si>
    <t>Telekom Srpske a.d. Banja Luka / TLKM-R-A</t>
  </si>
  <si>
    <t>Vodovod a.d. Banja Luka / VDBL-R-A</t>
  </si>
  <si>
    <t>Željeznice RS a.d. Doboj / ZERS-R-A</t>
  </si>
  <si>
    <t>Žitopromet d.d. Brčko / ZTR9-R-B</t>
  </si>
  <si>
    <t>Jugopetrol a.d. Podgorica / JGPK</t>
  </si>
  <si>
    <t>Crnogorski telekom a.d. Podgorica / TECG</t>
  </si>
  <si>
    <t>Metalac a.d. Gornji Milanovac / MTLC</t>
  </si>
  <si>
    <t xml:space="preserve">Redovne akcije </t>
  </si>
  <si>
    <t>Prioritetne akcije</t>
  </si>
  <si>
    <t>Akcije ZIF</t>
  </si>
  <si>
    <t>Republika Srpska - stara devizna štednja 6 / RSDS-O-F</t>
  </si>
  <si>
    <t>Ostali dužnički instrumenti</t>
  </si>
  <si>
    <t>OAIF Adriatic Balanced Banja Luka / ADBP-U-A</t>
  </si>
  <si>
    <t>OAIF sa javnom ponudom Bors Invest Fond / BOSP-U-A</t>
  </si>
  <si>
    <t>OAIF sa javnom ponudom Euroinvestment fond / EIOP-U-A</t>
  </si>
  <si>
    <t>OAIF Polara Adriatic Fond / PADP-U-A</t>
  </si>
  <si>
    <t>Udjeli otvorenih IF</t>
  </si>
  <si>
    <t>Ostale HOV (i derivati)</t>
  </si>
  <si>
    <t>UKUPNO</t>
  </si>
  <si>
    <t xml:space="preserve">IZVJEŠTAJ O TRANSAKCIJAMA S POVEZANIM LICIMA       </t>
  </si>
  <si>
    <t>Na dan 31.12.2018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</si>
  <si>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</si>
  <si>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</si>
  <si>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</si>
  <si>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</si>
  <si>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</si>
  <si>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</si>
  <si>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31.12.2018.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</si>
  <si>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</si>
  <si>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</si>
  <si>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</si>
  <si>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</si>
  <si>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</si>
  <si>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</si>
  <si>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</si>
  <si>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</si>
  <si>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</si>
  <si>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</si>
  <si>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</si>
  <si>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01.01.-31.12.2018.</t>
  </si>
  <si>
    <t>Prezime i ime povezanog lica</t>
  </si>
  <si>
    <t>Iznos isplate</t>
  </si>
  <si>
    <t>Svrha isplate</t>
  </si>
  <si>
    <t>Kristal Invest ad Banja Luka</t>
  </si>
  <si>
    <t>UPRAVLJAČKA NAKNADA</t>
  </si>
  <si>
    <r>
      <t xml:space="preserve">Naziv investicionog fonda: </t>
    </r>
    <r>
      <rPr>
        <b/>
        <sz val="10"/>
        <color indexed="8"/>
        <rFont val="Calibri"/>
        <family val="2"/>
        <charset val="238"/>
      </rPr>
      <t>Opportunity fund</t>
    </r>
    <r>
      <rPr>
        <sz val="10"/>
        <color indexed="8"/>
        <rFont val="Calibri"/>
      </rPr>
      <t xml:space="preserve"> </t>
    </r>
  </si>
  <si>
    <t>JIB otvorenog investicionog fonda: JP-A-8</t>
  </si>
  <si>
    <t xml:space="preserve">INOP-U-A </t>
  </si>
</sst>
</file>

<file path=xl/styles.xml><?xml version="1.0" encoding="utf-8"?>
<styleSheet xmlns="http://schemas.openxmlformats.org/spreadsheetml/2006/main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7">
    <font>
      <sz val="10"/>
      <color indexed="8"/>
      <name val="Arial"/>
    </font>
    <font>
      <sz val="10"/>
      <color indexed="8"/>
      <name val="Calibri"/>
    </font>
    <font>
      <sz val="10"/>
      <color indexed="8"/>
      <name val="Times New Roman"/>
    </font>
    <font>
      <sz val="20"/>
      <color indexed="8"/>
      <name val="Calibri"/>
    </font>
    <font>
      <u/>
      <sz val="10"/>
      <color indexed="8"/>
      <name val="Calibri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165" fontId="1" fillId="2" borderId="1" xfId="0" applyNumberFormat="1" applyFont="1" applyFill="1" applyBorder="1" applyAlignment="1" applyProtection="1">
      <alignment horizontal="right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2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6" fillId="2" borderId="0" xfId="0" applyNumberFormat="1" applyFont="1" applyFill="1" applyBorder="1" applyAlignment="1" applyProtection="1"/>
    <xf numFmtId="164" fontId="1" fillId="3" borderId="1" xfId="0" applyNumberFormat="1" applyFont="1" applyFill="1" applyBorder="1" applyAlignment="1" applyProtection="1">
      <alignment horizontal="right" wrapText="1"/>
    </xf>
    <xf numFmtId="164" fontId="1" fillId="4" borderId="1" xfId="0" applyNumberFormat="1" applyFont="1" applyFill="1" applyBorder="1" applyAlignment="1" applyProtection="1">
      <alignment horizontal="right" wrapText="1"/>
    </xf>
    <xf numFmtId="14" fontId="1" fillId="4" borderId="1" xfId="0" applyNumberFormat="1" applyFont="1" applyFill="1" applyBorder="1" applyAlignment="1" applyProtection="1">
      <alignment horizontal="center" wrapText="1"/>
    </xf>
    <xf numFmtId="3" fontId="1" fillId="4" borderId="1" xfId="0" applyNumberFormat="1" applyFont="1" applyFill="1" applyBorder="1" applyAlignment="1" applyProtection="1"/>
    <xf numFmtId="3" fontId="1" fillId="5" borderId="1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/>
    </xf>
    <xf numFmtId="0" fontId="1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U86"/>
  <sheetViews>
    <sheetView tabSelected="1" view="pageBreakPreview" zoomScaleNormal="100" zoomScaleSheetLayoutView="100" workbookViewId="0">
      <selection activeCell="A23" sqref="A23"/>
    </sheetView>
  </sheetViews>
  <sheetFormatPr defaultColWidth="8" defaultRowHeight="12.75" customHeight="1"/>
  <cols>
    <col min="1" max="1" width="17.81640625" style="1" customWidth="1"/>
    <col min="2" max="2" width="53.81640625" style="2" customWidth="1"/>
    <col min="3" max="3" width="5.81640625" style="1" customWidth="1"/>
    <col min="4" max="5" width="15.26953125" style="2" customWidth="1"/>
    <col min="6" max="6" width="9.1796875" style="2" hidden="1" customWidth="1"/>
    <col min="7" max="255" width="9.1796875" style="2" customWidth="1"/>
  </cols>
  <sheetData>
    <row r="1" spans="1:6" ht="13">
      <c r="A1" s="134" t="s">
        <v>866</v>
      </c>
    </row>
    <row r="2" spans="1:6" ht="13">
      <c r="A2" s="2" t="s">
        <v>0</v>
      </c>
    </row>
    <row r="3" spans="1:6" ht="13">
      <c r="A3" s="2" t="s">
        <v>1</v>
      </c>
    </row>
    <row r="4" spans="1:6" ht="13">
      <c r="A4" s="2" t="s">
        <v>2</v>
      </c>
    </row>
    <row r="5" spans="1:6" ht="13">
      <c r="A5" s="2" t="s">
        <v>3</v>
      </c>
    </row>
    <row r="6" spans="1:6" ht="13">
      <c r="A6" s="134" t="s">
        <v>867</v>
      </c>
    </row>
    <row r="7" spans="1:6" ht="13">
      <c r="A7" s="2"/>
    </row>
    <row r="8" spans="1:6" ht="13">
      <c r="A8" s="2"/>
      <c r="B8" s="3" t="s">
        <v>4</v>
      </c>
    </row>
    <row r="9" spans="1:6" ht="13">
      <c r="A9" s="2"/>
      <c r="B9" s="3" t="s">
        <v>5</v>
      </c>
    </row>
    <row r="10" spans="1:6" ht="13">
      <c r="B10" s="1" t="s">
        <v>6</v>
      </c>
    </row>
    <row r="12" spans="1:6" ht="13">
      <c r="D12" s="2" t="s">
        <v>7</v>
      </c>
    </row>
    <row r="13" spans="1:6" ht="39.75" customHeight="1">
      <c r="A13" s="4" t="s">
        <v>8</v>
      </c>
      <c r="B13" s="4" t="s">
        <v>9</v>
      </c>
      <c r="C13" s="4" t="s">
        <v>10</v>
      </c>
      <c r="D13" s="4" t="s">
        <v>11</v>
      </c>
      <c r="E13" s="4" t="s">
        <v>12</v>
      </c>
    </row>
    <row r="14" spans="1:6" ht="13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6" ht="13">
      <c r="A15" s="5"/>
      <c r="B15" s="6" t="s">
        <v>13</v>
      </c>
      <c r="C15" s="5" t="s">
        <v>14</v>
      </c>
      <c r="D15" s="7">
        <v>17752436</v>
      </c>
      <c r="E15" s="7">
        <v>19824820</v>
      </c>
    </row>
    <row r="16" spans="1:6" ht="13">
      <c r="A16" s="5" t="s">
        <v>15</v>
      </c>
      <c r="B16" s="6" t="s">
        <v>16</v>
      </c>
      <c r="C16" s="5" t="s">
        <v>17</v>
      </c>
      <c r="D16" s="7">
        <v>115650</v>
      </c>
      <c r="E16" s="7">
        <v>218723</v>
      </c>
      <c r="F16" s="37">
        <f>D16-E16</f>
        <v>-103073</v>
      </c>
    </row>
    <row r="17" spans="1:6" ht="13">
      <c r="A17" s="5"/>
      <c r="B17" s="6" t="s">
        <v>18</v>
      </c>
      <c r="C17" s="5" t="s">
        <v>19</v>
      </c>
      <c r="D17" s="7">
        <v>17564025</v>
      </c>
      <c r="E17" s="7">
        <v>19488454</v>
      </c>
      <c r="F17" s="37"/>
    </row>
    <row r="18" spans="1:6" ht="13">
      <c r="A18" s="5" t="s">
        <v>20</v>
      </c>
      <c r="B18" s="6" t="s">
        <v>21</v>
      </c>
      <c r="C18" s="5" t="s">
        <v>22</v>
      </c>
      <c r="D18" s="7">
        <v>0</v>
      </c>
      <c r="E18" s="7">
        <v>0</v>
      </c>
    </row>
    <row r="19" spans="1:6" ht="13">
      <c r="A19" s="5" t="s">
        <v>23</v>
      </c>
      <c r="B19" s="6" t="s">
        <v>24</v>
      </c>
      <c r="C19" s="8" t="s">
        <v>25</v>
      </c>
      <c r="D19" s="7">
        <v>14388041</v>
      </c>
      <c r="E19" s="7">
        <v>16483551</v>
      </c>
    </row>
    <row r="20" spans="1:6" ht="13">
      <c r="A20" s="5" t="s">
        <v>26</v>
      </c>
      <c r="B20" s="6" t="s">
        <v>27</v>
      </c>
      <c r="C20" s="8" t="s">
        <v>28</v>
      </c>
      <c r="D20" s="7">
        <v>0</v>
      </c>
      <c r="E20" s="7">
        <v>0</v>
      </c>
    </row>
    <row r="21" spans="1:6" ht="13">
      <c r="A21" s="5" t="s">
        <v>29</v>
      </c>
      <c r="B21" s="6" t="s">
        <v>30</v>
      </c>
      <c r="C21" s="8" t="s">
        <v>31</v>
      </c>
      <c r="D21" s="7">
        <v>3175983</v>
      </c>
      <c r="E21" s="7">
        <v>3004903</v>
      </c>
    </row>
    <row r="22" spans="1:6" ht="13">
      <c r="A22" s="5">
        <v>240</v>
      </c>
      <c r="B22" s="6" t="s">
        <v>32</v>
      </c>
      <c r="C22" s="8" t="s">
        <v>33</v>
      </c>
      <c r="D22" s="7">
        <v>0</v>
      </c>
      <c r="E22" s="7">
        <v>0</v>
      </c>
    </row>
    <row r="23" spans="1:6" ht="13">
      <c r="A23" s="5"/>
      <c r="B23" s="6" t="s">
        <v>34</v>
      </c>
      <c r="C23" s="8" t="s">
        <v>35</v>
      </c>
      <c r="D23" s="7">
        <v>72761</v>
      </c>
      <c r="E23" s="7">
        <v>117643</v>
      </c>
    </row>
    <row r="24" spans="1:6" ht="13">
      <c r="A24" s="5">
        <v>300</v>
      </c>
      <c r="B24" s="6" t="s">
        <v>36</v>
      </c>
      <c r="C24" s="8" t="s">
        <v>37</v>
      </c>
      <c r="D24" s="7">
        <v>0</v>
      </c>
      <c r="E24" s="7">
        <v>26816</v>
      </c>
    </row>
    <row r="25" spans="1:6" ht="13">
      <c r="A25" s="5">
        <v>301</v>
      </c>
      <c r="B25" s="6" t="s">
        <v>38</v>
      </c>
      <c r="C25" s="8" t="s">
        <v>39</v>
      </c>
      <c r="D25" s="7">
        <v>285</v>
      </c>
      <c r="E25" s="7">
        <v>6820</v>
      </c>
    </row>
    <row r="26" spans="1:6" ht="13">
      <c r="A26" s="5">
        <v>302</v>
      </c>
      <c r="B26" s="6" t="s">
        <v>40</v>
      </c>
      <c r="C26" s="8" t="s">
        <v>41</v>
      </c>
      <c r="D26" s="7">
        <v>72066</v>
      </c>
      <c r="E26" s="7">
        <v>83024</v>
      </c>
    </row>
    <row r="27" spans="1:6" ht="13">
      <c r="A27" s="5">
        <v>303</v>
      </c>
      <c r="B27" s="6" t="s">
        <v>42</v>
      </c>
      <c r="C27" s="8" t="s">
        <v>43</v>
      </c>
      <c r="D27" s="7">
        <v>0</v>
      </c>
      <c r="E27" s="7">
        <v>0</v>
      </c>
    </row>
    <row r="28" spans="1:6" ht="13">
      <c r="A28" s="5">
        <v>309</v>
      </c>
      <c r="B28" s="6" t="s">
        <v>44</v>
      </c>
      <c r="C28" s="8" t="s">
        <v>45</v>
      </c>
      <c r="D28" s="7">
        <v>0</v>
      </c>
      <c r="E28" s="7">
        <v>983</v>
      </c>
    </row>
    <row r="29" spans="1:6" ht="13">
      <c r="A29" s="5" t="s">
        <v>46</v>
      </c>
      <c r="B29" s="6" t="s">
        <v>47</v>
      </c>
      <c r="C29" s="8" t="s">
        <v>48</v>
      </c>
      <c r="D29" s="7">
        <v>410</v>
      </c>
      <c r="E29" s="7">
        <v>0</v>
      </c>
    </row>
    <row r="30" spans="1:6" ht="13">
      <c r="A30" s="5">
        <v>320</v>
      </c>
      <c r="B30" s="6" t="s">
        <v>49</v>
      </c>
      <c r="C30" s="8" t="s">
        <v>50</v>
      </c>
      <c r="D30" s="7">
        <v>0</v>
      </c>
      <c r="E30" s="7">
        <v>0</v>
      </c>
    </row>
    <row r="31" spans="1:6" ht="13">
      <c r="A31" s="5">
        <v>33</v>
      </c>
      <c r="B31" s="6" t="s">
        <v>51</v>
      </c>
      <c r="C31" s="8" t="s">
        <v>52</v>
      </c>
      <c r="D31" s="7">
        <v>0</v>
      </c>
      <c r="E31" s="7">
        <v>0</v>
      </c>
    </row>
    <row r="32" spans="1:6" ht="13">
      <c r="A32" s="5"/>
      <c r="B32" s="6" t="s">
        <v>53</v>
      </c>
      <c r="C32" s="8" t="s">
        <v>54</v>
      </c>
      <c r="D32" s="7">
        <v>51870</v>
      </c>
      <c r="E32" s="7">
        <v>60784</v>
      </c>
    </row>
    <row r="33" spans="1:5" ht="13">
      <c r="A33" s="5">
        <v>40</v>
      </c>
      <c r="B33" s="6" t="s">
        <v>55</v>
      </c>
      <c r="C33" s="8" t="s">
        <v>56</v>
      </c>
      <c r="D33" s="7">
        <v>0</v>
      </c>
      <c r="E33" s="7">
        <v>0</v>
      </c>
    </row>
    <row r="34" spans="1:5" ht="13">
      <c r="A34" s="5" t="s">
        <v>57</v>
      </c>
      <c r="B34" s="6" t="s">
        <v>58</v>
      </c>
      <c r="C34" s="8" t="s">
        <v>59</v>
      </c>
      <c r="D34" s="7">
        <v>0</v>
      </c>
      <c r="E34" s="7">
        <v>0</v>
      </c>
    </row>
    <row r="35" spans="1:5" ht="13">
      <c r="A35" s="5">
        <v>402</v>
      </c>
      <c r="B35" s="6" t="s">
        <v>60</v>
      </c>
      <c r="C35" s="8" t="s">
        <v>61</v>
      </c>
      <c r="D35" s="7">
        <v>0</v>
      </c>
      <c r="E35" s="7">
        <v>0</v>
      </c>
    </row>
    <row r="36" spans="1:5" ht="13">
      <c r="A36" s="5">
        <v>403</v>
      </c>
      <c r="B36" s="6" t="s">
        <v>62</v>
      </c>
      <c r="C36" s="8" t="s">
        <v>63</v>
      </c>
      <c r="D36" s="7">
        <v>0</v>
      </c>
      <c r="E36" s="7">
        <v>0</v>
      </c>
    </row>
    <row r="37" spans="1:5" ht="13">
      <c r="A37" s="5">
        <v>41</v>
      </c>
      <c r="B37" s="6" t="s">
        <v>64</v>
      </c>
      <c r="C37" s="8" t="s">
        <v>65</v>
      </c>
      <c r="D37" s="7">
        <v>0</v>
      </c>
      <c r="E37" s="7">
        <v>0</v>
      </c>
    </row>
    <row r="38" spans="1:5" ht="13">
      <c r="A38" s="5">
        <v>410</v>
      </c>
      <c r="B38" s="6" t="s">
        <v>66</v>
      </c>
      <c r="C38" s="8" t="s">
        <v>67</v>
      </c>
      <c r="D38" s="7">
        <v>0</v>
      </c>
      <c r="E38" s="7">
        <v>0</v>
      </c>
    </row>
    <row r="39" spans="1:5" ht="13">
      <c r="A39" s="5">
        <v>413</v>
      </c>
      <c r="B39" s="6" t="s">
        <v>68</v>
      </c>
      <c r="C39" s="8" t="s">
        <v>69</v>
      </c>
      <c r="D39" s="7">
        <v>0</v>
      </c>
      <c r="E39" s="7">
        <v>0</v>
      </c>
    </row>
    <row r="40" spans="1:5" ht="13">
      <c r="A40" s="5">
        <v>414</v>
      </c>
      <c r="B40" s="6" t="s">
        <v>70</v>
      </c>
      <c r="C40" s="8" t="s">
        <v>71</v>
      </c>
      <c r="D40" s="7">
        <v>0</v>
      </c>
      <c r="E40" s="7">
        <v>0</v>
      </c>
    </row>
    <row r="41" spans="1:5" ht="13">
      <c r="A41" s="5">
        <v>415</v>
      </c>
      <c r="B41" s="6" t="s">
        <v>72</v>
      </c>
      <c r="C41" s="8" t="s">
        <v>73</v>
      </c>
      <c r="D41" s="7">
        <v>0</v>
      </c>
      <c r="E41" s="7">
        <v>0</v>
      </c>
    </row>
    <row r="42" spans="1:5" ht="13">
      <c r="A42" s="9" t="s">
        <v>74</v>
      </c>
      <c r="B42" s="10" t="s">
        <v>75</v>
      </c>
      <c r="C42" s="11" t="s">
        <v>76</v>
      </c>
      <c r="D42" s="7">
        <v>0</v>
      </c>
      <c r="E42" s="7">
        <v>0</v>
      </c>
    </row>
    <row r="43" spans="1:5" ht="13">
      <c r="A43" s="9">
        <v>42</v>
      </c>
      <c r="B43" s="6" t="s">
        <v>77</v>
      </c>
      <c r="C43" s="8" t="s">
        <v>78</v>
      </c>
      <c r="D43" s="7">
        <v>51870</v>
      </c>
      <c r="E43" s="7">
        <v>60784</v>
      </c>
    </row>
    <row r="44" spans="1:5" ht="27" customHeight="1">
      <c r="A44" s="9" t="s">
        <v>79</v>
      </c>
      <c r="B44" s="6" t="s">
        <v>80</v>
      </c>
      <c r="C44" s="8" t="s">
        <v>81</v>
      </c>
      <c r="D44" s="7">
        <v>51870</v>
      </c>
      <c r="E44" s="7">
        <v>60784</v>
      </c>
    </row>
    <row r="45" spans="1:5" ht="13">
      <c r="A45" s="9">
        <v>422</v>
      </c>
      <c r="B45" s="6" t="s">
        <v>82</v>
      </c>
      <c r="C45" s="8" t="s">
        <v>83</v>
      </c>
      <c r="D45" s="7">
        <v>0</v>
      </c>
      <c r="E45" s="7">
        <v>0</v>
      </c>
    </row>
    <row r="46" spans="1:5" ht="13">
      <c r="A46" s="9">
        <v>43</v>
      </c>
      <c r="B46" s="6" t="s">
        <v>84</v>
      </c>
      <c r="C46" s="8" t="s">
        <v>85</v>
      </c>
      <c r="D46" s="7">
        <v>0</v>
      </c>
      <c r="E46" s="7">
        <v>0</v>
      </c>
    </row>
    <row r="47" spans="1:5" ht="13">
      <c r="A47" s="9">
        <v>430</v>
      </c>
      <c r="B47" s="6" t="s">
        <v>86</v>
      </c>
      <c r="C47" s="8" t="s">
        <v>87</v>
      </c>
      <c r="D47" s="7">
        <v>0</v>
      </c>
      <c r="E47" s="7">
        <v>0</v>
      </c>
    </row>
    <row r="48" spans="1:5" ht="13">
      <c r="A48" s="9" t="s">
        <v>88</v>
      </c>
      <c r="B48" s="6" t="s">
        <v>89</v>
      </c>
      <c r="C48" s="8" t="s">
        <v>90</v>
      </c>
      <c r="D48" s="7">
        <v>0</v>
      </c>
      <c r="E48" s="7">
        <v>0</v>
      </c>
    </row>
    <row r="49" spans="1:5" ht="13">
      <c r="A49" s="9">
        <v>44</v>
      </c>
      <c r="B49" s="6" t="s">
        <v>91</v>
      </c>
      <c r="C49" s="8" t="s">
        <v>92</v>
      </c>
      <c r="D49" s="7">
        <v>0</v>
      </c>
      <c r="E49" s="7">
        <v>0</v>
      </c>
    </row>
    <row r="50" spans="1:5" ht="13">
      <c r="A50" s="9" t="s">
        <v>93</v>
      </c>
      <c r="B50" s="6" t="s">
        <v>94</v>
      </c>
      <c r="C50" s="8" t="s">
        <v>95</v>
      </c>
      <c r="D50" s="7">
        <v>0</v>
      </c>
      <c r="E50" s="7">
        <v>0</v>
      </c>
    </row>
    <row r="51" spans="1:5" ht="13">
      <c r="A51" s="9">
        <v>449</v>
      </c>
      <c r="B51" s="6" t="s">
        <v>96</v>
      </c>
      <c r="C51" s="8" t="s">
        <v>97</v>
      </c>
      <c r="D51" s="7">
        <v>0</v>
      </c>
      <c r="E51" s="7">
        <v>0</v>
      </c>
    </row>
    <row r="52" spans="1:5" ht="13">
      <c r="A52" s="9">
        <v>450</v>
      </c>
      <c r="B52" s="6" t="s">
        <v>98</v>
      </c>
      <c r="C52" s="8" t="s">
        <v>99</v>
      </c>
      <c r="D52" s="7">
        <v>0</v>
      </c>
      <c r="E52" s="7">
        <v>0</v>
      </c>
    </row>
    <row r="53" spans="1:5" ht="13">
      <c r="A53" s="9">
        <v>460</v>
      </c>
      <c r="B53" s="6" t="s">
        <v>100</v>
      </c>
      <c r="C53" s="8" t="s">
        <v>101</v>
      </c>
      <c r="D53" s="7">
        <v>0</v>
      </c>
      <c r="E53" s="7">
        <v>0</v>
      </c>
    </row>
    <row r="54" spans="1:5" ht="13">
      <c r="A54" s="9">
        <v>47</v>
      </c>
      <c r="B54" s="6" t="s">
        <v>102</v>
      </c>
      <c r="C54" s="8" t="s">
        <v>103</v>
      </c>
      <c r="D54" s="7">
        <v>0</v>
      </c>
      <c r="E54" s="7">
        <v>0</v>
      </c>
    </row>
    <row r="55" spans="1:5" ht="13">
      <c r="A55" s="9">
        <v>48</v>
      </c>
      <c r="B55" s="6" t="s">
        <v>104</v>
      </c>
      <c r="C55" s="8" t="s">
        <v>105</v>
      </c>
      <c r="D55" s="7">
        <v>0</v>
      </c>
      <c r="E55" s="7">
        <v>0</v>
      </c>
    </row>
    <row r="56" spans="1:5" ht="13">
      <c r="A56" s="9"/>
      <c r="B56" s="6" t="s">
        <v>106</v>
      </c>
      <c r="C56" s="8" t="s">
        <v>107</v>
      </c>
      <c r="D56" s="7">
        <v>17700566</v>
      </c>
      <c r="E56" s="7">
        <v>19764036</v>
      </c>
    </row>
    <row r="57" spans="1:5" ht="13">
      <c r="A57" s="9"/>
      <c r="B57" s="6" t="s">
        <v>108</v>
      </c>
      <c r="C57" s="8" t="s">
        <v>109</v>
      </c>
      <c r="D57" s="7">
        <v>17700565</v>
      </c>
      <c r="E57" s="7">
        <v>19764036</v>
      </c>
    </row>
    <row r="58" spans="1:5" ht="13">
      <c r="A58" s="9">
        <v>51</v>
      </c>
      <c r="B58" s="6" t="s">
        <v>110</v>
      </c>
      <c r="C58" s="8" t="s">
        <v>111</v>
      </c>
      <c r="D58" s="7">
        <v>19743991</v>
      </c>
      <c r="E58" s="7">
        <v>21604677</v>
      </c>
    </row>
    <row r="59" spans="1:5" ht="13">
      <c r="A59" s="9">
        <v>510</v>
      </c>
      <c r="B59" s="6" t="s">
        <v>112</v>
      </c>
      <c r="C59" s="8" t="s">
        <v>113</v>
      </c>
      <c r="D59" s="7">
        <v>0</v>
      </c>
      <c r="E59" s="7">
        <v>0</v>
      </c>
    </row>
    <row r="60" spans="1:5" ht="13">
      <c r="A60" s="9">
        <v>512</v>
      </c>
      <c r="B60" s="6" t="s">
        <v>114</v>
      </c>
      <c r="C60" s="8" t="s">
        <v>115</v>
      </c>
      <c r="D60" s="7">
        <v>19743991</v>
      </c>
      <c r="E60" s="7">
        <v>21604677</v>
      </c>
    </row>
    <row r="61" spans="1:5" ht="13">
      <c r="A61" s="9">
        <v>513</v>
      </c>
      <c r="B61" s="6" t="s">
        <v>116</v>
      </c>
      <c r="C61" s="8" t="s">
        <v>117</v>
      </c>
      <c r="D61" s="7">
        <v>0</v>
      </c>
      <c r="E61" s="7">
        <v>0</v>
      </c>
    </row>
    <row r="62" spans="1:5" ht="13">
      <c r="A62" s="9">
        <v>52</v>
      </c>
      <c r="B62" s="6" t="s">
        <v>118</v>
      </c>
      <c r="C62" s="8" t="s">
        <v>119</v>
      </c>
      <c r="D62" s="7">
        <v>0</v>
      </c>
      <c r="E62" s="7">
        <v>0</v>
      </c>
    </row>
    <row r="63" spans="1:5" ht="13">
      <c r="A63" s="9">
        <v>520</v>
      </c>
      <c r="B63" s="6" t="s">
        <v>120</v>
      </c>
      <c r="C63" s="8" t="s">
        <v>121</v>
      </c>
      <c r="D63" s="7">
        <v>0</v>
      </c>
      <c r="E63" s="7">
        <v>0</v>
      </c>
    </row>
    <row r="64" spans="1:5" ht="13">
      <c r="A64" s="9">
        <v>521</v>
      </c>
      <c r="B64" s="6" t="s">
        <v>122</v>
      </c>
      <c r="C64" s="8" t="s">
        <v>123</v>
      </c>
      <c r="D64" s="7">
        <v>0</v>
      </c>
      <c r="E64" s="7">
        <v>0</v>
      </c>
    </row>
    <row r="65" spans="1:5" ht="13">
      <c r="A65" s="9">
        <v>53</v>
      </c>
      <c r="B65" s="6" t="s">
        <v>124</v>
      </c>
      <c r="C65" s="8" t="s">
        <v>125</v>
      </c>
      <c r="D65" s="7">
        <v>-2547276</v>
      </c>
      <c r="E65" s="7">
        <v>-2167686</v>
      </c>
    </row>
    <row r="66" spans="1:5" ht="25.5" customHeight="1">
      <c r="A66" s="9">
        <v>530</v>
      </c>
      <c r="B66" s="12" t="s">
        <v>126</v>
      </c>
      <c r="C66" s="8" t="s">
        <v>127</v>
      </c>
      <c r="D66" s="7">
        <v>-2547276</v>
      </c>
      <c r="E66" s="7">
        <v>-2167686</v>
      </c>
    </row>
    <row r="67" spans="1:5" ht="13">
      <c r="A67" s="9">
        <v>531</v>
      </c>
      <c r="B67" s="12" t="s">
        <v>128</v>
      </c>
      <c r="C67" s="8" t="s">
        <v>129</v>
      </c>
      <c r="D67" s="7">
        <v>0</v>
      </c>
      <c r="E67" s="7">
        <v>0</v>
      </c>
    </row>
    <row r="68" spans="1:5" ht="13">
      <c r="A68" s="9">
        <v>532</v>
      </c>
      <c r="B68" s="12" t="s">
        <v>130</v>
      </c>
      <c r="C68" s="8" t="s">
        <v>131</v>
      </c>
      <c r="D68" s="7">
        <v>0</v>
      </c>
      <c r="E68" s="7">
        <v>0</v>
      </c>
    </row>
    <row r="69" spans="1:5" ht="13">
      <c r="A69" s="9">
        <v>54</v>
      </c>
      <c r="B69" s="12" t="s">
        <v>132</v>
      </c>
      <c r="C69" s="8" t="s">
        <v>133</v>
      </c>
      <c r="D69" s="7">
        <v>0</v>
      </c>
      <c r="E69" s="7">
        <v>0</v>
      </c>
    </row>
    <row r="70" spans="1:5" ht="13">
      <c r="A70" s="9">
        <v>55</v>
      </c>
      <c r="B70" s="12" t="s">
        <v>134</v>
      </c>
      <c r="C70" s="8" t="s">
        <v>135</v>
      </c>
      <c r="D70" s="7">
        <v>503850</v>
      </c>
      <c r="E70" s="7">
        <v>327045</v>
      </c>
    </row>
    <row r="71" spans="1:5" ht="13">
      <c r="A71" s="9">
        <v>550</v>
      </c>
      <c r="B71" s="12" t="s">
        <v>136</v>
      </c>
      <c r="C71" s="8" t="s">
        <v>137</v>
      </c>
      <c r="D71" s="7">
        <v>327045</v>
      </c>
      <c r="E71" s="7">
        <v>0</v>
      </c>
    </row>
    <row r="72" spans="1:5" ht="13">
      <c r="A72" s="9">
        <v>551</v>
      </c>
      <c r="B72" s="12" t="s">
        <v>138</v>
      </c>
      <c r="C72" s="8" t="s">
        <v>139</v>
      </c>
      <c r="D72" s="7">
        <v>176805</v>
      </c>
      <c r="E72" s="7">
        <v>327045</v>
      </c>
    </row>
    <row r="73" spans="1:5" ht="13">
      <c r="A73" s="9">
        <v>56</v>
      </c>
      <c r="B73" s="12" t="s">
        <v>140</v>
      </c>
      <c r="C73" s="8" t="s">
        <v>141</v>
      </c>
      <c r="D73" s="7">
        <v>0</v>
      </c>
      <c r="E73" s="7">
        <v>0</v>
      </c>
    </row>
    <row r="74" spans="1:5" ht="13">
      <c r="A74" s="9">
        <v>560</v>
      </c>
      <c r="B74" s="12" t="s">
        <v>142</v>
      </c>
      <c r="C74" s="8" t="s">
        <v>143</v>
      </c>
      <c r="D74" s="7">
        <v>0</v>
      </c>
      <c r="E74" s="7">
        <v>0</v>
      </c>
    </row>
    <row r="75" spans="1:5" ht="13">
      <c r="A75" s="9">
        <v>561</v>
      </c>
      <c r="B75" s="12" t="s">
        <v>144</v>
      </c>
      <c r="C75" s="8" t="s">
        <v>145</v>
      </c>
      <c r="D75" s="7">
        <v>0</v>
      </c>
      <c r="E75" s="7">
        <v>0</v>
      </c>
    </row>
    <row r="76" spans="1:5" ht="13">
      <c r="A76" s="9">
        <v>57</v>
      </c>
      <c r="B76" s="12" t="s">
        <v>146</v>
      </c>
      <c r="C76" s="8" t="s">
        <v>147</v>
      </c>
      <c r="D76" s="7">
        <v>0</v>
      </c>
      <c r="E76" s="7">
        <v>0</v>
      </c>
    </row>
    <row r="77" spans="1:5" ht="25.5" customHeight="1">
      <c r="A77" s="5">
        <v>570</v>
      </c>
      <c r="B77" s="12" t="s">
        <v>148</v>
      </c>
      <c r="C77" s="8" t="s">
        <v>149</v>
      </c>
      <c r="D77" s="7">
        <v>0</v>
      </c>
      <c r="E77" s="7">
        <v>0</v>
      </c>
    </row>
    <row r="78" spans="1:5" ht="25.5" customHeight="1">
      <c r="A78" s="5">
        <v>571</v>
      </c>
      <c r="B78" s="12" t="s">
        <v>150</v>
      </c>
      <c r="C78" s="8" t="s">
        <v>151</v>
      </c>
      <c r="D78" s="7">
        <v>0</v>
      </c>
      <c r="E78" s="7">
        <v>0</v>
      </c>
    </row>
    <row r="79" spans="1:5" ht="13">
      <c r="A79" s="6"/>
      <c r="B79" s="12" t="s">
        <v>152</v>
      </c>
      <c r="C79" s="8" t="s">
        <v>153</v>
      </c>
      <c r="D79" s="13">
        <v>2917496</v>
      </c>
      <c r="E79" s="13">
        <v>3224829</v>
      </c>
    </row>
    <row r="80" spans="1:5" ht="13">
      <c r="A80" s="6"/>
      <c r="B80" s="12" t="s">
        <v>154</v>
      </c>
      <c r="C80" s="8" t="s">
        <v>155</v>
      </c>
      <c r="D80" s="13">
        <v>6.0670000000000002</v>
      </c>
      <c r="E80" s="13">
        <v>6.1287000000000003</v>
      </c>
    </row>
    <row r="81" spans="1:5" ht="27" customHeight="1">
      <c r="A81" s="6"/>
      <c r="B81" s="12" t="s">
        <v>156</v>
      </c>
      <c r="C81" s="8" t="s">
        <v>157</v>
      </c>
      <c r="D81" s="7">
        <v>0</v>
      </c>
      <c r="E81" s="7">
        <v>0</v>
      </c>
    </row>
    <row r="82" spans="1:5" ht="13">
      <c r="A82" s="6"/>
      <c r="B82" s="12" t="s">
        <v>158</v>
      </c>
      <c r="C82" s="8" t="s">
        <v>159</v>
      </c>
      <c r="D82" s="7">
        <v>0</v>
      </c>
      <c r="E82" s="7">
        <v>0</v>
      </c>
    </row>
    <row r="83" spans="1:5" ht="13">
      <c r="B83" s="1"/>
      <c r="D83" s="1"/>
      <c r="E83" s="1"/>
    </row>
    <row r="84" spans="1:5" ht="13">
      <c r="C84" s="2"/>
    </row>
    <row r="85" spans="1:5" ht="42" customHeight="1">
      <c r="A85" s="14" t="s">
        <v>160</v>
      </c>
      <c r="B85" s="15" t="s">
        <v>161</v>
      </c>
      <c r="C85" s="2" t="s">
        <v>162</v>
      </c>
      <c r="D85" s="141" t="s">
        <v>163</v>
      </c>
      <c r="E85" s="141"/>
    </row>
    <row r="86" spans="1:5" ht="33" customHeight="1">
      <c r="A86" s="14" t="s">
        <v>164</v>
      </c>
      <c r="B86" s="17" t="s">
        <v>165</v>
      </c>
      <c r="C86" s="2"/>
      <c r="D86" s="142" t="s">
        <v>166</v>
      </c>
      <c r="E86" s="142"/>
    </row>
  </sheetData>
  <mergeCells count="2">
    <mergeCell ref="D85:E85"/>
    <mergeCell ref="D86:E86"/>
  </mergeCells>
  <pageMargins left="0.75" right="0.75" top="1" bottom="1" header="0.5" footer="0.5"/>
  <pageSetup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topLeftCell="A7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Opportunity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otvorenog investicionog fonda: JP-A-8</v>
      </c>
    </row>
    <row r="9" spans="1:7" ht="13">
      <c r="A9" s="150" t="s">
        <v>349</v>
      </c>
      <c r="B9" s="150"/>
      <c r="C9" s="150"/>
      <c r="D9" s="150"/>
      <c r="E9" s="150"/>
      <c r="F9" s="150"/>
      <c r="G9" s="150"/>
    </row>
    <row r="10" spans="1:7" ht="13">
      <c r="A10" s="150" t="s">
        <v>708</v>
      </c>
      <c r="B10" s="150"/>
      <c r="C10" s="150"/>
      <c r="D10" s="150"/>
      <c r="E10" s="150"/>
      <c r="F10" s="150"/>
      <c r="G10" s="150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709</v>
      </c>
    </row>
    <row r="13" spans="1:7" ht="13">
      <c r="A13" s="14"/>
    </row>
    <row r="14" spans="1:7" s="23" customFormat="1" ht="38.25" customHeight="1">
      <c r="A14" s="4" t="s">
        <v>9</v>
      </c>
      <c r="B14" s="4" t="s">
        <v>710</v>
      </c>
      <c r="C14" s="4" t="s">
        <v>711</v>
      </c>
      <c r="D14" s="4" t="s">
        <v>712</v>
      </c>
      <c r="E14" s="4" t="s">
        <v>713</v>
      </c>
      <c r="F14" s="4" t="s">
        <v>714</v>
      </c>
    </row>
    <row r="15" spans="1:7" ht="13">
      <c r="A15" s="103"/>
      <c r="B15" s="104"/>
      <c r="C15" s="104"/>
      <c r="D15" s="104"/>
      <c r="E15" s="13"/>
      <c r="F15" s="13"/>
    </row>
    <row r="16" spans="1:7" ht="13">
      <c r="A16" s="14"/>
    </row>
    <row r="17" spans="1:7" ht="37.5" customHeight="1">
      <c r="A17" s="97" t="s">
        <v>160</v>
      </c>
      <c r="B17" s="97" t="s">
        <v>229</v>
      </c>
      <c r="D17" s="97" t="s">
        <v>162</v>
      </c>
      <c r="E17" s="171" t="s">
        <v>163</v>
      </c>
      <c r="F17" s="171"/>
      <c r="G17" s="171"/>
    </row>
    <row r="18" spans="1:7" ht="33" customHeight="1">
      <c r="A18" s="97" t="s">
        <v>230</v>
      </c>
      <c r="B18" s="98" t="s">
        <v>165</v>
      </c>
      <c r="E18" s="143" t="s">
        <v>166</v>
      </c>
      <c r="F18" s="143"/>
      <c r="G18" s="143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50"/>
      <c r="D25" s="150"/>
      <c r="E25" s="150"/>
    </row>
    <row r="26" spans="1:7" ht="13">
      <c r="C26" s="150"/>
      <c r="D26" s="150"/>
      <c r="E26" s="150"/>
    </row>
    <row r="27" spans="1:7" ht="13">
      <c r="C27" s="150"/>
      <c r="D27" s="150"/>
      <c r="E27" s="150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Opportunity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otvorenog investicionog fonda: JP-A-8</v>
      </c>
    </row>
    <row r="9" spans="1:7" ht="13">
      <c r="A9" s="150" t="s">
        <v>349</v>
      </c>
      <c r="B9" s="150"/>
      <c r="C9" s="150"/>
      <c r="D9" s="150"/>
      <c r="E9" s="150"/>
      <c r="F9" s="150"/>
      <c r="G9" s="150"/>
    </row>
    <row r="10" spans="1:7" ht="13">
      <c r="A10" s="150" t="s">
        <v>6</v>
      </c>
      <c r="B10" s="150"/>
      <c r="C10" s="150"/>
      <c r="D10" s="150"/>
      <c r="E10" s="150"/>
      <c r="F10" s="150"/>
      <c r="G10" s="150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715</v>
      </c>
    </row>
    <row r="13" spans="1:7" ht="13">
      <c r="A13" s="14"/>
    </row>
    <row r="14" spans="1:7" s="23" customFormat="1" ht="38.25" customHeight="1">
      <c r="A14" s="4" t="s">
        <v>9</v>
      </c>
      <c r="B14" s="4" t="s">
        <v>716</v>
      </c>
      <c r="C14" s="4" t="s">
        <v>710</v>
      </c>
      <c r="D14" s="4" t="s">
        <v>717</v>
      </c>
      <c r="E14" s="4" t="s">
        <v>718</v>
      </c>
      <c r="F14" s="4" t="s">
        <v>719</v>
      </c>
    </row>
    <row r="15" spans="1:7" ht="13">
      <c r="A15" s="103"/>
      <c r="B15" s="6"/>
      <c r="C15" s="104"/>
      <c r="D15" s="104"/>
      <c r="E15" s="13"/>
      <c r="F15" s="104"/>
    </row>
    <row r="16" spans="1:7" ht="13">
      <c r="A16" s="14"/>
    </row>
    <row r="17" spans="1:7" ht="37.5" customHeight="1">
      <c r="A17" s="97" t="s">
        <v>160</v>
      </c>
      <c r="B17" s="97" t="s">
        <v>229</v>
      </c>
      <c r="D17" s="97" t="s">
        <v>162</v>
      </c>
      <c r="E17" s="171" t="s">
        <v>163</v>
      </c>
      <c r="F17" s="171"/>
      <c r="G17" s="171"/>
    </row>
    <row r="18" spans="1:7" ht="33" customHeight="1">
      <c r="A18" s="97" t="s">
        <v>230</v>
      </c>
      <c r="B18" s="98" t="s">
        <v>165</v>
      </c>
      <c r="E18" s="143" t="s">
        <v>166</v>
      </c>
      <c r="F18" s="143"/>
      <c r="G18" s="143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50"/>
      <c r="D25" s="150"/>
      <c r="E25" s="150"/>
    </row>
    <row r="26" spans="1:7" ht="13">
      <c r="C26" s="150"/>
      <c r="D26" s="150"/>
      <c r="E26" s="150"/>
    </row>
    <row r="27" spans="1:7" ht="13">
      <c r="C27" s="150"/>
      <c r="D27" s="150"/>
      <c r="E27" s="150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4"/>
  <sheetViews>
    <sheetView view="pageBreakPreview" topLeftCell="A10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7.542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7.2695312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2:11" ht="13">
      <c r="B1" s="2" t="str">
        <f>'1'!A1</f>
        <v xml:space="preserve">Naziv investicionog fonda: Opportunity fund </v>
      </c>
    </row>
    <row r="2" spans="2:11" ht="13">
      <c r="B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2:11" ht="13">
      <c r="B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2:11" ht="13">
      <c r="B4" s="2" t="str">
        <f>'1'!A4</f>
        <v>Matični broj društva za upravljanje investicionim fondom: 01935615</v>
      </c>
    </row>
    <row r="5" spans="2:11" ht="13">
      <c r="B5" s="2" t="str">
        <f>'1'!A5</f>
        <v>JIB društva za upravljanje investicionim fondom: 4400819920004</v>
      </c>
    </row>
    <row r="6" spans="2:11" ht="13">
      <c r="B6" s="2" t="str">
        <f>'1'!A6</f>
        <v>JIB otvorenog investicionog fonda: JP-A-8</v>
      </c>
    </row>
    <row r="11" spans="2:11" ht="13">
      <c r="B11" s="150" t="s">
        <v>720</v>
      </c>
      <c r="C11" s="150"/>
      <c r="D11" s="150"/>
      <c r="E11" s="150"/>
    </row>
    <row r="12" spans="2:11" ht="13">
      <c r="B12" s="150" t="s">
        <v>721</v>
      </c>
      <c r="C12" s="150"/>
      <c r="D12" s="150"/>
      <c r="E12" s="150"/>
    </row>
    <row r="16" spans="2:11" ht="25.5" customHeight="1">
      <c r="B16" s="4" t="s">
        <v>326</v>
      </c>
      <c r="C16" s="4" t="s">
        <v>352</v>
      </c>
      <c r="D16" s="4" t="s">
        <v>357</v>
      </c>
      <c r="E16" s="4" t="s">
        <v>359</v>
      </c>
    </row>
    <row r="17" spans="1:7" ht="15" customHeight="1">
      <c r="B17" s="42">
        <v>1</v>
      </c>
      <c r="C17" s="9">
        <v>2</v>
      </c>
      <c r="D17" s="9">
        <v>3</v>
      </c>
      <c r="E17" s="9">
        <v>4</v>
      </c>
    </row>
    <row r="18" spans="1:7" ht="20.149999999999999" customHeight="1">
      <c r="B18" s="4" t="s">
        <v>234</v>
      </c>
      <c r="C18" s="65" t="s">
        <v>722</v>
      </c>
      <c r="D18" s="96">
        <v>14169746.1</v>
      </c>
      <c r="E18" s="106">
        <v>79.818600000000004</v>
      </c>
    </row>
    <row r="19" spans="1:7" ht="20.149999999999999" customHeight="1">
      <c r="B19" s="4" t="s">
        <v>236</v>
      </c>
      <c r="C19" s="65" t="s">
        <v>723</v>
      </c>
      <c r="D19" s="96">
        <v>8000</v>
      </c>
      <c r="E19" s="106">
        <v>4.5100000000000001E-2</v>
      </c>
    </row>
    <row r="20" spans="1:7" ht="20.149999999999999" customHeight="1">
      <c r="B20" s="4" t="s">
        <v>238</v>
      </c>
      <c r="C20" s="65" t="s">
        <v>627</v>
      </c>
      <c r="D20" s="96">
        <v>210295.36</v>
      </c>
      <c r="E20" s="106">
        <v>1.1846000000000001</v>
      </c>
    </row>
    <row r="21" spans="1:7" ht="20.149999999999999" customHeight="1">
      <c r="B21" s="4" t="s">
        <v>240</v>
      </c>
      <c r="C21" s="65" t="s">
        <v>724</v>
      </c>
      <c r="D21" s="96">
        <v>3175983.46</v>
      </c>
      <c r="E21" s="106">
        <v>17.8904</v>
      </c>
    </row>
    <row r="22" spans="1:7" ht="20.149999999999999" customHeight="1">
      <c r="B22" s="4" t="s">
        <v>242</v>
      </c>
      <c r="C22" s="65" t="s">
        <v>725</v>
      </c>
      <c r="D22" s="96">
        <v>115650.09</v>
      </c>
      <c r="E22" s="106">
        <v>0.65149999999999997</v>
      </c>
    </row>
    <row r="23" spans="1:7" ht="20.149999999999999" customHeight="1">
      <c r="B23" s="4" t="s">
        <v>244</v>
      </c>
      <c r="C23" s="65" t="s">
        <v>726</v>
      </c>
      <c r="D23" s="96">
        <v>72760.94</v>
      </c>
      <c r="E23" s="106">
        <v>0.40989999999999999</v>
      </c>
    </row>
    <row r="24" spans="1:7" ht="20.149999999999999" customHeight="1">
      <c r="B24" s="4"/>
      <c r="C24" s="65" t="s">
        <v>727</v>
      </c>
      <c r="D24" s="96">
        <f>SUM(D18:D23)</f>
        <v>17752435.949999999</v>
      </c>
      <c r="E24" s="106">
        <f>SUM(E18:E23)</f>
        <v>100.0001</v>
      </c>
      <c r="F24" s="107"/>
    </row>
    <row r="25" spans="1:7" ht="24" customHeight="1"/>
    <row r="26" spans="1:7" ht="31.5" customHeight="1">
      <c r="A26" s="97" t="s">
        <v>160</v>
      </c>
      <c r="B26" s="97"/>
      <c r="C26" s="108"/>
      <c r="D26" s="97" t="s">
        <v>728</v>
      </c>
      <c r="E26" s="171" t="s">
        <v>163</v>
      </c>
      <c r="F26" s="171"/>
      <c r="G26" s="171"/>
    </row>
    <row r="27" spans="1:7" ht="35.25" customHeight="1">
      <c r="A27" s="97" t="s">
        <v>230</v>
      </c>
      <c r="B27" s="97"/>
      <c r="C27" s="108"/>
      <c r="D27" s="98" t="s">
        <v>165</v>
      </c>
      <c r="E27" s="176" t="s">
        <v>166</v>
      </c>
      <c r="F27" s="176"/>
      <c r="G27" s="176"/>
    </row>
    <row r="28" spans="1:7" ht="14.25" customHeight="1">
      <c r="A28" s="108"/>
      <c r="C28" s="108"/>
      <c r="D28" s="108"/>
      <c r="E28" s="108"/>
      <c r="F28" s="108"/>
      <c r="G28" s="108"/>
    </row>
    <row r="29" spans="1:7" ht="13">
      <c r="A29" s="108"/>
      <c r="B29" s="108"/>
      <c r="C29" s="108"/>
      <c r="D29" s="108"/>
      <c r="E29" s="108"/>
      <c r="F29" s="108"/>
      <c r="G29" s="108"/>
    </row>
    <row r="30" spans="1:7" ht="13">
      <c r="A30" s="108"/>
      <c r="B30" s="108"/>
      <c r="C30" s="108"/>
      <c r="D30" s="108"/>
      <c r="E30" s="108"/>
      <c r="F30" s="108"/>
      <c r="G30" s="108"/>
    </row>
    <row r="31" spans="1:7" ht="13">
      <c r="A31" s="108"/>
      <c r="B31" s="108"/>
      <c r="C31" s="108"/>
      <c r="D31" s="108"/>
      <c r="E31" s="108"/>
      <c r="F31" s="108"/>
      <c r="G31" s="108"/>
    </row>
    <row r="32" spans="1:7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34" spans="1:7" ht="13">
      <c r="A34" s="108"/>
      <c r="B34" s="108"/>
      <c r="C34" s="108"/>
      <c r="D34" s="108"/>
      <c r="E34" s="108"/>
      <c r="F34" s="108"/>
      <c r="G34" s="108"/>
    </row>
    <row r="35" spans="1:7" ht="13">
      <c r="A35" s="108"/>
      <c r="B35" s="108"/>
      <c r="C35" s="108"/>
      <c r="D35" s="108"/>
      <c r="E35" s="108"/>
      <c r="F35" s="108"/>
      <c r="G35" s="108"/>
    </row>
    <row r="42" spans="1:7" ht="22.5" customHeight="1">
      <c r="B42" s="150"/>
      <c r="C42" s="150"/>
      <c r="D42" s="150"/>
      <c r="E42" s="150"/>
    </row>
    <row r="43" spans="1:7" ht="13">
      <c r="B43" s="150"/>
      <c r="C43" s="150"/>
      <c r="D43" s="150"/>
      <c r="E43" s="150"/>
    </row>
    <row r="44" spans="1:7" ht="13">
      <c r="B44" s="150"/>
      <c r="C44" s="150"/>
      <c r="D44" s="150"/>
      <c r="E44" s="150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2"/>
  <sheetViews>
    <sheetView view="pageBreakPreview" topLeftCell="A10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18.17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15.179687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1:11" ht="13">
      <c r="A1" s="2" t="str">
        <f>'1'!A1</f>
        <v xml:space="preserve">Naziv investicionog fonda: Opportunity fund </v>
      </c>
    </row>
    <row r="2" spans="1:11" ht="13">
      <c r="A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1:11" ht="13">
      <c r="A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1:11" ht="13">
      <c r="A4" s="2" t="str">
        <f>'1'!A4</f>
        <v>Matični broj društva za upravljanje investicionim fondom: 01935615</v>
      </c>
    </row>
    <row r="5" spans="1:11" ht="13">
      <c r="A5" s="2" t="str">
        <f>'1'!A5</f>
        <v>JIB društva za upravljanje investicionim fondom: 4400819920004</v>
      </c>
    </row>
    <row r="6" spans="1:11" ht="13">
      <c r="A6" s="2" t="str">
        <f>'1'!A6</f>
        <v>JIB otvorenog investicionog fonda: JP-A-8</v>
      </c>
    </row>
    <row r="11" spans="1:11" ht="13">
      <c r="B11" s="150" t="s">
        <v>729</v>
      </c>
      <c r="C11" s="150"/>
      <c r="D11" s="150"/>
      <c r="E11" s="150"/>
      <c r="F11" s="150"/>
      <c r="G11" s="150"/>
      <c r="H11" s="150"/>
    </row>
    <row r="12" spans="1:11" ht="13">
      <c r="B12" s="150" t="s">
        <v>730</v>
      </c>
      <c r="C12" s="150"/>
      <c r="D12" s="150"/>
      <c r="E12" s="150"/>
      <c r="F12" s="150"/>
      <c r="G12" s="150"/>
      <c r="H12" s="150"/>
    </row>
    <row r="15" spans="1:11" ht="13">
      <c r="B15" s="2" t="s">
        <v>731</v>
      </c>
    </row>
    <row r="16" spans="1:11" ht="38.25" customHeight="1">
      <c r="B16" s="4" t="s">
        <v>732</v>
      </c>
      <c r="C16" s="4" t="s">
        <v>733</v>
      </c>
      <c r="D16" s="4" t="s">
        <v>710</v>
      </c>
      <c r="E16" s="4" t="s">
        <v>717</v>
      </c>
      <c r="F16" s="4" t="s">
        <v>734</v>
      </c>
      <c r="G16" s="4" t="s">
        <v>714</v>
      </c>
      <c r="H16" s="4" t="s">
        <v>735</v>
      </c>
    </row>
    <row r="17" spans="1:8" ht="15" customHeight="1">
      <c r="B17" s="42"/>
      <c r="C17" s="9"/>
      <c r="D17" s="109"/>
      <c r="E17" s="109"/>
      <c r="F17" s="13"/>
      <c r="G17" s="13"/>
      <c r="H17" s="104"/>
    </row>
    <row r="18" spans="1:8" ht="20.149999999999999" customHeight="1"/>
    <row r="19" spans="1:8" ht="20.149999999999999" customHeight="1">
      <c r="B19" s="2" t="s">
        <v>736</v>
      </c>
    </row>
    <row r="20" spans="1:8" ht="45" customHeight="1">
      <c r="B20" s="4" t="s">
        <v>732</v>
      </c>
      <c r="C20" s="4" t="s">
        <v>710</v>
      </c>
      <c r="D20" s="4" t="s">
        <v>717</v>
      </c>
      <c r="E20" s="4" t="s">
        <v>734</v>
      </c>
      <c r="F20" s="4" t="s">
        <v>714</v>
      </c>
    </row>
    <row r="21" spans="1:8" ht="20.149999999999999" customHeight="1">
      <c r="B21" s="6"/>
      <c r="C21" s="6"/>
      <c r="D21" s="6"/>
      <c r="E21" s="6"/>
      <c r="F21" s="6"/>
    </row>
    <row r="22" spans="1:8" ht="20.149999999999999" customHeight="1">
      <c r="B22" s="6"/>
      <c r="C22" s="6"/>
      <c r="D22" s="6"/>
      <c r="E22" s="6"/>
      <c r="F22" s="6"/>
    </row>
    <row r="23" spans="1:8" ht="20.149999999999999" customHeight="1"/>
    <row r="24" spans="1:8" ht="31.5" customHeight="1">
      <c r="A24" s="97" t="s">
        <v>160</v>
      </c>
      <c r="B24" s="97"/>
      <c r="C24" s="108"/>
      <c r="D24" s="97" t="s">
        <v>728</v>
      </c>
      <c r="E24" s="171" t="s">
        <v>163</v>
      </c>
      <c r="F24" s="171"/>
      <c r="G24" s="171"/>
    </row>
    <row r="25" spans="1:8" ht="35.25" customHeight="1">
      <c r="A25" s="97" t="s">
        <v>230</v>
      </c>
      <c r="B25" s="97"/>
      <c r="C25" s="108"/>
      <c r="D25" s="98" t="s">
        <v>165</v>
      </c>
      <c r="E25" s="176" t="s">
        <v>166</v>
      </c>
      <c r="F25" s="176"/>
      <c r="G25" s="176"/>
    </row>
    <row r="26" spans="1:8" ht="14.25" customHeight="1">
      <c r="A26" s="108"/>
      <c r="C26" s="108"/>
      <c r="D26" s="108"/>
      <c r="E26" s="108"/>
      <c r="F26" s="108"/>
      <c r="G26" s="108"/>
    </row>
    <row r="27" spans="1:8" ht="13">
      <c r="A27" s="108"/>
      <c r="B27" s="108"/>
      <c r="C27" s="108"/>
      <c r="D27" s="108"/>
      <c r="E27" s="108"/>
      <c r="F27" s="108"/>
      <c r="G27" s="108"/>
    </row>
    <row r="28" spans="1:8" ht="13">
      <c r="A28" s="108"/>
      <c r="B28" s="108"/>
      <c r="C28" s="108"/>
      <c r="D28" s="108"/>
      <c r="E28" s="108"/>
      <c r="F28" s="108"/>
      <c r="G28" s="108"/>
    </row>
    <row r="29" spans="1:8" ht="13">
      <c r="A29" s="108"/>
      <c r="B29" s="108"/>
      <c r="C29" s="108"/>
      <c r="D29" s="108"/>
      <c r="E29" s="108"/>
      <c r="F29" s="108"/>
      <c r="G29" s="108"/>
    </row>
    <row r="30" spans="1:8" ht="13">
      <c r="A30" s="108"/>
      <c r="B30" s="108"/>
      <c r="C30" s="108"/>
      <c r="D30" s="108"/>
      <c r="E30" s="108"/>
      <c r="F30" s="108"/>
      <c r="G30" s="108"/>
    </row>
    <row r="31" spans="1:8" ht="13">
      <c r="A31" s="108"/>
      <c r="B31" s="108"/>
      <c r="C31" s="108"/>
      <c r="D31" s="108"/>
      <c r="E31" s="108"/>
      <c r="F31" s="108"/>
      <c r="G31" s="108"/>
    </row>
    <row r="32" spans="1:8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40" spans="1:7" ht="22.5" customHeight="1">
      <c r="B40" s="150"/>
      <c r="C40" s="150"/>
      <c r="D40" s="150"/>
      <c r="E40" s="150"/>
    </row>
    <row r="41" spans="1:7" ht="13">
      <c r="B41" s="150"/>
      <c r="C41" s="150"/>
      <c r="D41" s="150"/>
      <c r="E41" s="150"/>
    </row>
    <row r="42" spans="1:7" ht="13">
      <c r="B42" s="150"/>
      <c r="C42" s="150"/>
      <c r="D42" s="150"/>
      <c r="E42" s="150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IV127"/>
  <sheetViews>
    <sheetView view="pageBreakPreview" topLeftCell="A82" zoomScaleNormal="100" zoomScaleSheetLayoutView="100" workbookViewId="0">
      <selection activeCell="L99" sqref="L99"/>
    </sheetView>
  </sheetViews>
  <sheetFormatPr defaultColWidth="8" defaultRowHeight="12.75" customHeight="1"/>
  <cols>
    <col min="1" max="1" width="12.453125" style="2" customWidth="1"/>
    <col min="2" max="2" width="32.26953125" style="2" customWidth="1"/>
    <col min="3" max="3" width="13.81640625" style="110" customWidth="1"/>
    <col min="4" max="4" width="17.54296875" style="2" customWidth="1"/>
    <col min="5" max="5" width="18.26953125" style="2" customWidth="1"/>
    <col min="6" max="6" width="16.26953125" style="2" customWidth="1"/>
    <col min="7" max="7" width="14.7265625" style="2" hidden="1" customWidth="1"/>
    <col min="8" max="8" width="16.6328125" style="2" hidden="1" customWidth="1"/>
    <col min="9" max="9" width="9.1796875" style="2" hidden="1" customWidth="1"/>
    <col min="10" max="256" width="9.1796875" style="2" customWidth="1"/>
  </cols>
  <sheetData>
    <row r="1" spans="1:6" ht="13">
      <c r="A1" s="2" t="str">
        <f>'2'!A1</f>
        <v xml:space="preserve">Naziv investicionog fonda: Opportunity fund </v>
      </c>
    </row>
    <row r="2" spans="1:6" ht="13">
      <c r="A2" s="2" t="str">
        <f>'2'!A2</f>
        <v xml:space="preserve">Registarski broj investicionog fonda: </v>
      </c>
    </row>
    <row r="3" spans="1:6" ht="13">
      <c r="A3" s="2" t="str">
        <f>'2'!A3</f>
        <v>Naziv društva za upravljanje investicionim fondom: Društvo za upravljanje investicionim fondovima Kristal invest A.D. Banja Luka</v>
      </c>
    </row>
    <row r="4" spans="1:6" ht="13">
      <c r="A4" s="2" t="str">
        <f>'2'!A4</f>
        <v>Matični broj društva za upravljanje investicionim fondom: 01935615</v>
      </c>
    </row>
    <row r="5" spans="1:6" ht="13">
      <c r="A5" s="2" t="str">
        <f>'2'!A5</f>
        <v>JIB društva za upravljanje investicionim fondom: 4400819920004</v>
      </c>
    </row>
    <row r="6" spans="1:6" ht="13">
      <c r="A6" s="2" t="str">
        <f>'2'!A6</f>
        <v>JIB otvorenog investicionog fonda: JP-A-8</v>
      </c>
    </row>
    <row r="7" spans="1:6" ht="13"/>
    <row r="8" spans="1:6" ht="13.5" customHeight="1">
      <c r="A8" s="150" t="s">
        <v>737</v>
      </c>
      <c r="B8" s="150"/>
      <c r="C8" s="150"/>
      <c r="D8" s="150"/>
      <c r="E8" s="150"/>
      <c r="F8" s="150"/>
    </row>
    <row r="9" spans="1:6" ht="13.5" customHeight="1">
      <c r="A9" s="182" t="s">
        <v>738</v>
      </c>
      <c r="B9" s="183"/>
      <c r="C9" s="183"/>
      <c r="D9" s="183"/>
      <c r="E9" s="183"/>
      <c r="F9" s="184"/>
    </row>
    <row r="10" spans="1:6" ht="13">
      <c r="A10" s="1"/>
      <c r="B10" s="1"/>
      <c r="C10" s="1"/>
      <c r="D10" s="1"/>
      <c r="E10" s="1"/>
      <c r="F10" s="1"/>
    </row>
    <row r="11" spans="1:6" ht="13">
      <c r="A11" s="2" t="s">
        <v>739</v>
      </c>
    </row>
    <row r="12" spans="1:6" ht="14.25" customHeight="1">
      <c r="A12" s="177" t="s">
        <v>740</v>
      </c>
      <c r="B12" s="177" t="s">
        <v>741</v>
      </c>
      <c r="C12" s="185" t="s">
        <v>742</v>
      </c>
      <c r="D12" s="177" t="s">
        <v>507</v>
      </c>
      <c r="E12" s="177" t="s">
        <v>743</v>
      </c>
      <c r="F12" s="177" t="s">
        <v>744</v>
      </c>
    </row>
    <row r="13" spans="1:6" ht="39" customHeight="1">
      <c r="A13" s="178"/>
      <c r="B13" s="178"/>
      <c r="C13" s="186"/>
      <c r="D13" s="178"/>
      <c r="E13" s="178"/>
      <c r="F13" s="178"/>
    </row>
    <row r="14" spans="1:6" ht="15.75" customHeight="1">
      <c r="A14" s="9">
        <v>1</v>
      </c>
      <c r="B14" s="9">
        <v>2</v>
      </c>
      <c r="C14" s="111">
        <v>3</v>
      </c>
      <c r="D14" s="9">
        <v>4</v>
      </c>
      <c r="E14" s="9">
        <v>5</v>
      </c>
      <c r="F14" s="9">
        <v>6</v>
      </c>
    </row>
    <row r="15" spans="1:6" ht="24.75" customHeight="1">
      <c r="A15" s="112"/>
      <c r="B15" s="12" t="s">
        <v>745</v>
      </c>
      <c r="C15" s="113"/>
      <c r="D15" s="113">
        <v>692184.49109999998</v>
      </c>
      <c r="E15" s="113">
        <v>834486.65780000004</v>
      </c>
      <c r="F15" s="113">
        <v>142302.1667</v>
      </c>
    </row>
    <row r="16" spans="1:6" ht="24.75" customHeight="1">
      <c r="A16" s="112"/>
      <c r="B16" s="12" t="s">
        <v>363</v>
      </c>
      <c r="C16" s="113"/>
      <c r="D16" s="113">
        <v>692184.49109999998</v>
      </c>
      <c r="E16" s="113">
        <v>834486.65780000004</v>
      </c>
      <c r="F16" s="113">
        <v>142302.1667</v>
      </c>
    </row>
    <row r="17" spans="1:7" ht="24.75" customHeight="1">
      <c r="A17" s="112"/>
      <c r="B17" s="12" t="s">
        <v>371</v>
      </c>
      <c r="C17" s="113"/>
      <c r="D17" s="113">
        <f>SUM(D18:D52)</f>
        <v>453648.85830000002</v>
      </c>
      <c r="E17" s="113">
        <f>SUM(E18:E52)</f>
        <v>661700.98959999997</v>
      </c>
      <c r="F17" s="113">
        <f>SUM(F18:F52)</f>
        <v>208052.13130000004</v>
      </c>
      <c r="G17" s="113">
        <f>SUM(G18:G52)</f>
        <v>208052.13130000004</v>
      </c>
    </row>
    <row r="18" spans="1:7" ht="24.75" customHeight="1">
      <c r="A18" s="137">
        <v>43374</v>
      </c>
      <c r="B18" s="12" t="s">
        <v>383</v>
      </c>
      <c r="C18" s="113">
        <v>619</v>
      </c>
      <c r="D18" s="113">
        <v>9377.85</v>
      </c>
      <c r="E18" s="113">
        <v>6789.56</v>
      </c>
      <c r="F18" s="113">
        <v>-2588.29</v>
      </c>
      <c r="G18" s="113">
        <v>-2588.29</v>
      </c>
    </row>
    <row r="19" spans="1:7" ht="24.75" customHeight="1">
      <c r="A19" s="137">
        <v>43382</v>
      </c>
      <c r="B19" s="12" t="s">
        <v>385</v>
      </c>
      <c r="C19" s="113">
        <v>57327</v>
      </c>
      <c r="D19" s="113">
        <v>5159.43</v>
      </c>
      <c r="E19" s="113">
        <v>5140.34</v>
      </c>
      <c r="F19" s="113">
        <v>-19.09</v>
      </c>
      <c r="G19" s="113">
        <v>-19.09</v>
      </c>
    </row>
    <row r="20" spans="1:7" ht="24.75" customHeight="1">
      <c r="A20" s="112">
        <v>43357</v>
      </c>
      <c r="B20" s="12" t="s">
        <v>407</v>
      </c>
      <c r="C20" s="113">
        <v>1</v>
      </c>
      <c r="D20" s="113">
        <v>53</v>
      </c>
      <c r="E20" s="113">
        <v>41.45</v>
      </c>
      <c r="F20" s="113">
        <v>-11.55</v>
      </c>
      <c r="G20" s="113">
        <v>-11.55</v>
      </c>
    </row>
    <row r="21" spans="1:7" ht="24.75" customHeight="1">
      <c r="A21" s="112">
        <v>43376</v>
      </c>
      <c r="B21" s="12" t="s">
        <v>409</v>
      </c>
      <c r="C21" s="113">
        <v>2414</v>
      </c>
      <c r="D21" s="113">
        <v>1448.4</v>
      </c>
      <c r="E21" s="113">
        <v>1202.53</v>
      </c>
      <c r="F21" s="113">
        <v>-245.87</v>
      </c>
      <c r="G21" s="113">
        <v>-245.87</v>
      </c>
    </row>
    <row r="22" spans="1:7" ht="24.75" customHeight="1">
      <c r="A22" s="112">
        <v>43353</v>
      </c>
      <c r="B22" s="12" t="s">
        <v>409</v>
      </c>
      <c r="C22" s="113">
        <v>28583</v>
      </c>
      <c r="D22" s="113">
        <v>17149.8</v>
      </c>
      <c r="E22" s="113">
        <v>14238.62</v>
      </c>
      <c r="F22" s="113">
        <v>-2911.18</v>
      </c>
      <c r="G22" s="113">
        <v>-2911.18</v>
      </c>
    </row>
    <row r="23" spans="1:7" ht="24.75" customHeight="1">
      <c r="A23" s="112">
        <v>43353</v>
      </c>
      <c r="B23" s="12" t="s">
        <v>409</v>
      </c>
      <c r="C23" s="113">
        <v>10523</v>
      </c>
      <c r="D23" s="113">
        <v>6313.8</v>
      </c>
      <c r="E23" s="113">
        <v>5242.03</v>
      </c>
      <c r="F23" s="113">
        <v>-1071.77</v>
      </c>
      <c r="G23" s="113">
        <v>-1071.77</v>
      </c>
    </row>
    <row r="24" spans="1:7" ht="24.75" customHeight="1">
      <c r="A24" s="112">
        <v>43207</v>
      </c>
      <c r="B24" s="12" t="s">
        <v>409</v>
      </c>
      <c r="C24" s="113">
        <v>10000</v>
      </c>
      <c r="D24" s="113">
        <v>6000</v>
      </c>
      <c r="E24" s="113">
        <v>6177.06</v>
      </c>
      <c r="F24" s="113">
        <v>177.06</v>
      </c>
      <c r="G24" s="113">
        <v>177.06</v>
      </c>
    </row>
    <row r="25" spans="1:7" ht="24.75" customHeight="1">
      <c r="A25" s="112">
        <v>43207</v>
      </c>
      <c r="B25" s="12" t="s">
        <v>409</v>
      </c>
      <c r="C25" s="113">
        <v>4000</v>
      </c>
      <c r="D25" s="113">
        <v>2400</v>
      </c>
      <c r="E25" s="113">
        <v>2470.8200000000002</v>
      </c>
      <c r="F25" s="113">
        <v>70.819999999999993</v>
      </c>
      <c r="G25" s="113">
        <v>70.819999999999993</v>
      </c>
    </row>
    <row r="26" spans="1:7" ht="24.75" customHeight="1">
      <c r="A26" s="112">
        <v>43207</v>
      </c>
      <c r="B26" s="12" t="s">
        <v>409</v>
      </c>
      <c r="C26" s="113">
        <v>10000</v>
      </c>
      <c r="D26" s="113">
        <v>6000</v>
      </c>
      <c r="E26" s="113">
        <v>6177.06</v>
      </c>
      <c r="F26" s="113">
        <v>177.06</v>
      </c>
      <c r="G26" s="113">
        <v>177.06</v>
      </c>
    </row>
    <row r="27" spans="1:7" ht="24.75" customHeight="1">
      <c r="A27" s="112">
        <v>43361</v>
      </c>
      <c r="B27" s="12" t="s">
        <v>409</v>
      </c>
      <c r="C27" s="113">
        <v>8365</v>
      </c>
      <c r="D27" s="113">
        <v>5019</v>
      </c>
      <c r="E27" s="113">
        <v>4167.0200000000004</v>
      </c>
      <c r="F27" s="113">
        <v>-851.98</v>
      </c>
      <c r="G27" s="113">
        <v>-851.98</v>
      </c>
    </row>
    <row r="28" spans="1:7" ht="24.75" customHeight="1">
      <c r="A28" s="112">
        <v>43396</v>
      </c>
      <c r="B28" s="12" t="s">
        <v>409</v>
      </c>
      <c r="C28" s="113">
        <v>38698</v>
      </c>
      <c r="D28" s="113">
        <v>23218.799999999999</v>
      </c>
      <c r="E28" s="113">
        <v>19277.41</v>
      </c>
      <c r="F28" s="113">
        <v>-3941.39</v>
      </c>
      <c r="G28" s="113">
        <v>-3941.39</v>
      </c>
    </row>
    <row r="29" spans="1:7" ht="24.75" customHeight="1">
      <c r="A29" s="112">
        <v>43332</v>
      </c>
      <c r="B29" s="12" t="s">
        <v>746</v>
      </c>
      <c r="C29" s="113">
        <v>1624</v>
      </c>
      <c r="D29" s="113">
        <v>649.6</v>
      </c>
      <c r="E29" s="113">
        <v>728.1</v>
      </c>
      <c r="F29" s="113">
        <v>78.5</v>
      </c>
      <c r="G29" s="113">
        <v>78.5</v>
      </c>
    </row>
    <row r="30" spans="1:7" ht="24.75" customHeight="1">
      <c r="A30" s="112">
        <v>43343</v>
      </c>
      <c r="B30" s="12" t="s">
        <v>746</v>
      </c>
      <c r="C30" s="113">
        <v>19524</v>
      </c>
      <c r="D30" s="113">
        <v>7809.6</v>
      </c>
      <c r="E30" s="113">
        <v>7780.7</v>
      </c>
      <c r="F30" s="113">
        <v>-28.9</v>
      </c>
      <c r="G30" s="113">
        <v>-28.9</v>
      </c>
    </row>
    <row r="31" spans="1:7" ht="24.75" customHeight="1">
      <c r="A31" s="112">
        <v>43228</v>
      </c>
      <c r="B31" s="12" t="s">
        <v>747</v>
      </c>
      <c r="C31" s="113">
        <v>784000</v>
      </c>
      <c r="D31" s="113">
        <v>250880</v>
      </c>
      <c r="E31" s="113">
        <v>468659.52</v>
      </c>
      <c r="F31" s="113">
        <v>217779.52</v>
      </c>
      <c r="G31" s="113">
        <v>217779.52</v>
      </c>
    </row>
    <row r="32" spans="1:7" ht="24.75" customHeight="1">
      <c r="A32" s="112">
        <v>43112</v>
      </c>
      <c r="B32" s="12" t="s">
        <v>748</v>
      </c>
      <c r="C32" s="113">
        <v>112151</v>
      </c>
      <c r="D32" s="113">
        <v>62804.56</v>
      </c>
      <c r="E32" s="113">
        <v>67041.62</v>
      </c>
      <c r="F32" s="113">
        <v>4237.0600000000004</v>
      </c>
      <c r="G32" s="113">
        <v>4237.0600000000004</v>
      </c>
    </row>
    <row r="33" spans="1:7" ht="24.75" customHeight="1">
      <c r="A33" s="112">
        <v>43147</v>
      </c>
      <c r="B33" s="12" t="s">
        <v>748</v>
      </c>
      <c r="C33" s="113">
        <v>50</v>
      </c>
      <c r="D33" s="113">
        <v>28</v>
      </c>
      <c r="E33" s="113">
        <v>29.89</v>
      </c>
      <c r="F33" s="113">
        <v>1.89</v>
      </c>
      <c r="G33" s="113">
        <v>1.89</v>
      </c>
    </row>
    <row r="34" spans="1:7" ht="24.75" customHeight="1">
      <c r="A34" s="112">
        <v>43206</v>
      </c>
      <c r="B34" s="12" t="s">
        <v>748</v>
      </c>
      <c r="C34" s="113">
        <v>10702</v>
      </c>
      <c r="D34" s="113">
        <v>5993.12</v>
      </c>
      <c r="E34" s="113">
        <v>6397.44</v>
      </c>
      <c r="F34" s="113">
        <v>404.32</v>
      </c>
      <c r="G34" s="113">
        <v>404.32</v>
      </c>
    </row>
    <row r="35" spans="1:7" ht="24.75" customHeight="1">
      <c r="A35" s="112">
        <v>43179</v>
      </c>
      <c r="B35" s="12" t="s">
        <v>748</v>
      </c>
      <c r="C35" s="113">
        <v>200</v>
      </c>
      <c r="D35" s="113">
        <v>112</v>
      </c>
      <c r="E35" s="113">
        <v>119.56</v>
      </c>
      <c r="F35" s="113">
        <v>7.56</v>
      </c>
      <c r="G35" s="113">
        <v>7.56</v>
      </c>
    </row>
    <row r="36" spans="1:7" ht="24.75" customHeight="1">
      <c r="A36" s="112">
        <v>43346</v>
      </c>
      <c r="B36" s="12" t="s">
        <v>749</v>
      </c>
      <c r="C36" s="113">
        <v>1773</v>
      </c>
      <c r="D36" s="113">
        <v>23.048999999999999</v>
      </c>
      <c r="E36" s="113">
        <v>15.7197</v>
      </c>
      <c r="F36" s="113">
        <v>-7.3292999999999999</v>
      </c>
      <c r="G36" s="113">
        <v>-7.3292999999999999</v>
      </c>
    </row>
    <row r="37" spans="1:7" ht="24.75" customHeight="1">
      <c r="A37" s="112">
        <v>43255</v>
      </c>
      <c r="B37" s="12" t="s">
        <v>749</v>
      </c>
      <c r="C37" s="113">
        <v>92774</v>
      </c>
      <c r="D37" s="113">
        <v>1206.0621000000001</v>
      </c>
      <c r="E37" s="113">
        <v>924.31</v>
      </c>
      <c r="F37" s="113">
        <v>-281.75209999999998</v>
      </c>
      <c r="G37" s="113">
        <v>-281.75209999999998</v>
      </c>
    </row>
    <row r="38" spans="1:7" ht="24.75" customHeight="1">
      <c r="A38" s="112">
        <v>43255</v>
      </c>
      <c r="B38" s="12" t="s">
        <v>749</v>
      </c>
      <c r="C38" s="113">
        <v>11707</v>
      </c>
      <c r="D38" s="113">
        <v>152.191</v>
      </c>
      <c r="E38" s="113">
        <v>116.64</v>
      </c>
      <c r="F38" s="113">
        <v>-35.551000000000002</v>
      </c>
      <c r="G38" s="113">
        <v>-35.551000000000002</v>
      </c>
    </row>
    <row r="39" spans="1:7" ht="24.75" customHeight="1">
      <c r="A39" s="112">
        <v>43377</v>
      </c>
      <c r="B39" s="12" t="s">
        <v>749</v>
      </c>
      <c r="C39" s="113">
        <v>28060</v>
      </c>
      <c r="D39" s="113">
        <v>364.78</v>
      </c>
      <c r="E39" s="113">
        <v>248.81399999999999</v>
      </c>
      <c r="F39" s="113">
        <v>-115.96599999999999</v>
      </c>
      <c r="G39" s="113">
        <v>-115.96599999999999</v>
      </c>
    </row>
    <row r="40" spans="1:7" ht="24.75" customHeight="1">
      <c r="A40" s="112">
        <v>43258</v>
      </c>
      <c r="B40" s="12" t="s">
        <v>749</v>
      </c>
      <c r="C40" s="113">
        <v>55000</v>
      </c>
      <c r="D40" s="113">
        <v>715.00009999999997</v>
      </c>
      <c r="E40" s="113">
        <v>547.96</v>
      </c>
      <c r="F40" s="113">
        <v>-167.0401</v>
      </c>
      <c r="G40" s="113">
        <v>-167.0401</v>
      </c>
    </row>
    <row r="41" spans="1:7" ht="24.75" customHeight="1">
      <c r="A41" s="112">
        <v>43228</v>
      </c>
      <c r="B41" s="12" t="s">
        <v>749</v>
      </c>
      <c r="C41" s="113">
        <v>26911</v>
      </c>
      <c r="D41" s="113">
        <v>349.84300000000002</v>
      </c>
      <c r="E41" s="113">
        <v>268.11</v>
      </c>
      <c r="F41" s="113">
        <v>-81.733000000000004</v>
      </c>
      <c r="G41" s="113">
        <v>-81.733000000000004</v>
      </c>
    </row>
    <row r="42" spans="1:7" ht="24.75" customHeight="1">
      <c r="A42" s="112">
        <v>43291</v>
      </c>
      <c r="B42" s="12" t="s">
        <v>749</v>
      </c>
      <c r="C42" s="113">
        <v>100</v>
      </c>
      <c r="D42" s="113">
        <v>1.3</v>
      </c>
      <c r="E42" s="113">
        <v>1</v>
      </c>
      <c r="F42" s="113">
        <v>-0.3</v>
      </c>
      <c r="G42" s="113">
        <v>-0.3</v>
      </c>
    </row>
    <row r="43" spans="1:7" ht="24.75" customHeight="1">
      <c r="A43" s="112">
        <v>43266</v>
      </c>
      <c r="B43" s="12" t="s">
        <v>749</v>
      </c>
      <c r="C43" s="113">
        <v>60946</v>
      </c>
      <c r="D43" s="113">
        <v>792.29809999999998</v>
      </c>
      <c r="E43" s="113">
        <v>607.20000000000005</v>
      </c>
      <c r="F43" s="113">
        <v>-185.09809999999999</v>
      </c>
      <c r="G43" s="113">
        <v>-185.09809999999999</v>
      </c>
    </row>
    <row r="44" spans="1:7" ht="24.75" customHeight="1">
      <c r="A44" s="112">
        <v>43388</v>
      </c>
      <c r="B44" s="12" t="s">
        <v>749</v>
      </c>
      <c r="C44" s="113">
        <v>343439</v>
      </c>
      <c r="D44" s="113">
        <v>4464.7074000000002</v>
      </c>
      <c r="E44" s="113">
        <v>2566.2658999999999</v>
      </c>
      <c r="F44" s="113">
        <v>-1898.4414999999999</v>
      </c>
      <c r="G44" s="113">
        <v>-1898.4414999999999</v>
      </c>
    </row>
    <row r="45" spans="1:7" ht="24.75" customHeight="1">
      <c r="A45" s="112">
        <v>43269</v>
      </c>
      <c r="B45" s="12" t="s">
        <v>749</v>
      </c>
      <c r="C45" s="113">
        <v>56251</v>
      </c>
      <c r="D45" s="113">
        <v>731.26310000000001</v>
      </c>
      <c r="E45" s="113">
        <v>560.42999999999995</v>
      </c>
      <c r="F45" s="113">
        <v>-170.8331</v>
      </c>
      <c r="G45" s="113">
        <v>-170.8331</v>
      </c>
    </row>
    <row r="46" spans="1:7" ht="24.75" customHeight="1">
      <c r="A46" s="112">
        <v>43269</v>
      </c>
      <c r="B46" s="12" t="s">
        <v>749</v>
      </c>
      <c r="C46" s="113">
        <v>28972</v>
      </c>
      <c r="D46" s="113">
        <v>376.63600000000002</v>
      </c>
      <c r="E46" s="113">
        <v>288.64999999999998</v>
      </c>
      <c r="F46" s="113">
        <v>-87.986000000000004</v>
      </c>
      <c r="G46" s="113">
        <v>-87.986000000000004</v>
      </c>
    </row>
    <row r="47" spans="1:7" ht="24.75" customHeight="1">
      <c r="A47" s="112">
        <v>43209</v>
      </c>
      <c r="B47" s="12" t="s">
        <v>749</v>
      </c>
      <c r="C47" s="113">
        <v>4000</v>
      </c>
      <c r="D47" s="113">
        <v>52</v>
      </c>
      <c r="E47" s="113">
        <v>39.85</v>
      </c>
      <c r="F47" s="113">
        <v>-12.15</v>
      </c>
      <c r="G47" s="113">
        <v>-12.15</v>
      </c>
    </row>
    <row r="48" spans="1:7" ht="24.75" customHeight="1">
      <c r="A48" s="112">
        <v>43250</v>
      </c>
      <c r="B48" s="12" t="s">
        <v>749</v>
      </c>
      <c r="C48" s="113">
        <v>4000</v>
      </c>
      <c r="D48" s="113">
        <v>52</v>
      </c>
      <c r="E48" s="113">
        <v>39.85</v>
      </c>
      <c r="F48" s="113">
        <v>-12.15</v>
      </c>
      <c r="G48" s="113">
        <v>-12.15</v>
      </c>
    </row>
    <row r="49" spans="1:7" ht="24.75" customHeight="1">
      <c r="A49" s="112">
        <v>43193</v>
      </c>
      <c r="B49" s="12" t="s">
        <v>419</v>
      </c>
      <c r="C49" s="113">
        <v>1570</v>
      </c>
      <c r="D49" s="113">
        <v>1608.4649999999999</v>
      </c>
      <c r="E49" s="113">
        <v>1611.12</v>
      </c>
      <c r="F49" s="113">
        <v>2.6549999999999998</v>
      </c>
      <c r="G49" s="113">
        <v>2.6549999999999998</v>
      </c>
    </row>
    <row r="50" spans="1:7" ht="24.75" customHeight="1">
      <c r="A50" s="112">
        <v>43200</v>
      </c>
      <c r="B50" s="12" t="s">
        <v>419</v>
      </c>
      <c r="C50" s="113">
        <v>4528</v>
      </c>
      <c r="D50" s="113">
        <v>4638.9359999999997</v>
      </c>
      <c r="E50" s="113">
        <v>4601.47</v>
      </c>
      <c r="F50" s="113">
        <v>-37.466000000000001</v>
      </c>
      <c r="G50" s="113">
        <v>-37.466000000000001</v>
      </c>
    </row>
    <row r="51" spans="1:7" ht="24.75" customHeight="1">
      <c r="A51" s="112">
        <v>43202</v>
      </c>
      <c r="B51" s="12" t="s">
        <v>419</v>
      </c>
      <c r="C51" s="113">
        <v>4015</v>
      </c>
      <c r="D51" s="113">
        <v>4113.3675000000003</v>
      </c>
      <c r="E51" s="113">
        <v>4080.15</v>
      </c>
      <c r="F51" s="113">
        <v>-33.217500000000001</v>
      </c>
      <c r="G51" s="113">
        <v>-33.217500000000001</v>
      </c>
    </row>
    <row r="52" spans="1:7" ht="24.75" customHeight="1">
      <c r="A52" s="112">
        <v>43355</v>
      </c>
      <c r="B52" s="12" t="s">
        <v>750</v>
      </c>
      <c r="C52" s="113">
        <v>294875</v>
      </c>
      <c r="D52" s="113">
        <v>23590</v>
      </c>
      <c r="E52" s="113">
        <v>23502.720000000001</v>
      </c>
      <c r="F52" s="113">
        <v>-87.28</v>
      </c>
      <c r="G52" s="113">
        <v>-87.28</v>
      </c>
    </row>
    <row r="53" spans="1:7" ht="24.75" customHeight="1">
      <c r="A53" s="112"/>
      <c r="B53" s="12" t="s">
        <v>751</v>
      </c>
      <c r="C53" s="113"/>
      <c r="D53" s="113"/>
      <c r="E53" s="113"/>
      <c r="F53" s="113"/>
      <c r="G53" s="113"/>
    </row>
    <row r="54" spans="1:7" ht="24.75" customHeight="1">
      <c r="A54" s="112"/>
      <c r="B54" s="12" t="s">
        <v>752</v>
      </c>
      <c r="C54" s="113"/>
      <c r="D54" s="113">
        <f>SUM(D55:D61)</f>
        <v>615225.39280000003</v>
      </c>
      <c r="E54" s="113">
        <f>SUM(E55:E61)</f>
        <v>437155.97819999995</v>
      </c>
      <c r="F54" s="113">
        <f>SUM(F55:F61)</f>
        <v>-178069.41459999999</v>
      </c>
      <c r="G54" s="113">
        <f>SUM(G55:G61)</f>
        <v>-178069.41459999999</v>
      </c>
    </row>
    <row r="55" spans="1:7" ht="24.75" customHeight="1">
      <c r="A55" s="112">
        <v>43413</v>
      </c>
      <c r="B55" s="12" t="s">
        <v>753</v>
      </c>
      <c r="C55" s="113">
        <v>8769</v>
      </c>
      <c r="D55" s="113">
        <v>10961.25</v>
      </c>
      <c r="E55" s="113">
        <v>10961.25</v>
      </c>
      <c r="F55" s="136">
        <v>0</v>
      </c>
      <c r="G55" s="135">
        <v>0</v>
      </c>
    </row>
    <row r="56" spans="1:7" ht="24.75" customHeight="1">
      <c r="A56" s="112">
        <v>43406</v>
      </c>
      <c r="B56" s="12" t="s">
        <v>754</v>
      </c>
      <c r="C56" s="113">
        <v>9215</v>
      </c>
      <c r="D56" s="113">
        <v>66993.05</v>
      </c>
      <c r="E56" s="113">
        <v>66993.05</v>
      </c>
      <c r="F56" s="136">
        <v>0</v>
      </c>
      <c r="G56" s="135">
        <v>0</v>
      </c>
    </row>
    <row r="57" spans="1:7" ht="24.75" customHeight="1">
      <c r="A57" s="112">
        <v>43182</v>
      </c>
      <c r="B57" s="12" t="s">
        <v>755</v>
      </c>
      <c r="C57" s="113">
        <v>168877</v>
      </c>
      <c r="D57" s="113">
        <v>8443.85</v>
      </c>
      <c r="E57" s="113">
        <v>173.81</v>
      </c>
      <c r="F57" s="113">
        <v>-8270.0400000000009</v>
      </c>
      <c r="G57" s="113">
        <v>-8270.0400000000009</v>
      </c>
    </row>
    <row r="58" spans="1:7" ht="24.75" customHeight="1">
      <c r="A58" s="112">
        <v>43187</v>
      </c>
      <c r="B58" s="12" t="s">
        <v>755</v>
      </c>
      <c r="C58" s="113">
        <v>2201732</v>
      </c>
      <c r="D58" s="113">
        <v>110086.6</v>
      </c>
      <c r="E58" s="113">
        <v>2193.5819999999999</v>
      </c>
      <c r="F58" s="113">
        <v>-107893.018</v>
      </c>
      <c r="G58" s="113">
        <v>-107893.018</v>
      </c>
    </row>
    <row r="59" spans="1:7" ht="24.75" customHeight="1">
      <c r="A59" s="112">
        <v>43251</v>
      </c>
      <c r="B59" s="12" t="s">
        <v>756</v>
      </c>
      <c r="C59" s="113">
        <v>12554</v>
      </c>
      <c r="D59" s="113">
        <v>35294.32</v>
      </c>
      <c r="E59" s="113">
        <v>85684.816200000001</v>
      </c>
      <c r="F59" s="113">
        <v>50390.496200000001</v>
      </c>
      <c r="G59" s="113">
        <v>50390.496200000001</v>
      </c>
    </row>
    <row r="60" spans="1:7" ht="24.75" customHeight="1">
      <c r="A60" s="112">
        <v>43251</v>
      </c>
      <c r="B60" s="12" t="s">
        <v>868</v>
      </c>
      <c r="C60" s="113">
        <v>2370609</v>
      </c>
      <c r="D60" s="113">
        <v>376689.76</v>
      </c>
      <c r="E60" s="113">
        <v>264370.31</v>
      </c>
      <c r="F60" s="113">
        <v>-112319.45</v>
      </c>
      <c r="G60" s="113">
        <v>-112319.45</v>
      </c>
    </row>
    <row r="61" spans="1:7" ht="24.75" customHeight="1">
      <c r="A61" s="112">
        <v>43418</v>
      </c>
      <c r="B61" s="12" t="s">
        <v>757</v>
      </c>
      <c r="C61" s="113">
        <v>12554</v>
      </c>
      <c r="D61" s="113">
        <v>6756.5627999999997</v>
      </c>
      <c r="E61" s="113">
        <v>6779.16</v>
      </c>
      <c r="F61" s="136">
        <v>22.597200000000001</v>
      </c>
      <c r="G61" s="135">
        <v>22.597200000000001</v>
      </c>
    </row>
    <row r="62" spans="1:7" ht="24.75" customHeight="1">
      <c r="A62" s="112"/>
      <c r="B62" s="12" t="s">
        <v>450</v>
      </c>
      <c r="C62" s="113"/>
      <c r="D62" s="113"/>
      <c r="E62" s="113"/>
      <c r="F62" s="113"/>
      <c r="G62" s="113"/>
    </row>
    <row r="63" spans="1:7" ht="24.75" customHeight="1">
      <c r="A63" s="112"/>
      <c r="B63" s="12" t="s">
        <v>371</v>
      </c>
      <c r="C63" s="113"/>
      <c r="D63" s="113"/>
      <c r="E63" s="113"/>
      <c r="F63" s="113"/>
      <c r="G63" s="113"/>
    </row>
    <row r="64" spans="1:7" ht="24.75" customHeight="1">
      <c r="A64" s="112"/>
      <c r="B64" s="12" t="s">
        <v>751</v>
      </c>
      <c r="C64" s="113"/>
      <c r="D64" s="113"/>
      <c r="E64" s="113"/>
      <c r="F64" s="113"/>
      <c r="G64" s="113"/>
    </row>
    <row r="65" spans="1:7" ht="24.75" customHeight="1">
      <c r="A65" s="112"/>
      <c r="B65" s="12" t="s">
        <v>752</v>
      </c>
      <c r="C65" s="113"/>
      <c r="D65" s="113"/>
      <c r="E65" s="113"/>
      <c r="F65" s="113"/>
      <c r="G65" s="113"/>
    </row>
    <row r="66" spans="1:7" ht="24.75" customHeight="1">
      <c r="A66" s="112"/>
      <c r="B66" s="12" t="s">
        <v>758</v>
      </c>
      <c r="C66" s="113"/>
      <c r="D66" s="113">
        <v>810527.55</v>
      </c>
      <c r="E66" s="113">
        <v>868328.05</v>
      </c>
      <c r="F66" s="113">
        <v>57800.5</v>
      </c>
      <c r="G66" s="113"/>
    </row>
    <row r="67" spans="1:7" ht="24.75" customHeight="1">
      <c r="A67" s="112"/>
      <c r="B67" s="12" t="s">
        <v>759</v>
      </c>
      <c r="C67" s="113"/>
      <c r="D67" s="113">
        <v>810527.55</v>
      </c>
      <c r="E67" s="113">
        <v>868328.05</v>
      </c>
      <c r="F67" s="113">
        <v>57800.5</v>
      </c>
      <c r="G67" s="113"/>
    </row>
    <row r="68" spans="1:7" ht="24.75" customHeight="1">
      <c r="A68" s="112"/>
      <c r="B68" s="12" t="s">
        <v>760</v>
      </c>
      <c r="C68" s="113"/>
      <c r="D68" s="113">
        <f>SUM(D69:D84)</f>
        <v>810527.55200000003</v>
      </c>
      <c r="E68" s="113">
        <f>SUM(E69:E84)</f>
        <v>868328.04999999993</v>
      </c>
      <c r="F68" s="113">
        <f>SUM(F69:F84)</f>
        <v>57800.500800000002</v>
      </c>
      <c r="G68" s="113">
        <f>SUM(G69:G84)</f>
        <v>57800.500800000002</v>
      </c>
    </row>
    <row r="69" spans="1:7" ht="24.75" customHeight="1">
      <c r="A69" s="112">
        <v>43130</v>
      </c>
      <c r="B69" s="12" t="s">
        <v>761</v>
      </c>
      <c r="C69" s="113">
        <v>16788.5</v>
      </c>
      <c r="D69" s="113">
        <v>16725.677299999999</v>
      </c>
      <c r="E69" s="113">
        <v>16788.5</v>
      </c>
      <c r="F69" s="113">
        <v>62.822699999999998</v>
      </c>
      <c r="G69" s="113">
        <v>62.822699999999998</v>
      </c>
    </row>
    <row r="70" spans="1:7" ht="24.75" customHeight="1">
      <c r="A70" s="112">
        <v>43311</v>
      </c>
      <c r="B70" s="12" t="s">
        <v>761</v>
      </c>
      <c r="C70" s="113">
        <v>16788.5</v>
      </c>
      <c r="D70" s="113">
        <v>16851.32</v>
      </c>
      <c r="E70" s="113">
        <v>16788.5</v>
      </c>
      <c r="F70" s="113">
        <v>-62.82</v>
      </c>
      <c r="G70" s="113">
        <v>-62.82</v>
      </c>
    </row>
    <row r="71" spans="1:7" ht="24.75" customHeight="1">
      <c r="A71" s="112">
        <v>43174</v>
      </c>
      <c r="B71" s="12" t="s">
        <v>523</v>
      </c>
      <c r="C71" s="113">
        <v>4000</v>
      </c>
      <c r="D71" s="113">
        <v>3965.6516000000001</v>
      </c>
      <c r="E71" s="113">
        <v>4000</v>
      </c>
      <c r="F71" s="113">
        <v>34.348399999999998</v>
      </c>
      <c r="G71" s="113">
        <v>34.348399999999998</v>
      </c>
    </row>
    <row r="72" spans="1:7" ht="24.75" customHeight="1">
      <c r="A72" s="112">
        <v>43358</v>
      </c>
      <c r="B72" s="12" t="s">
        <v>523</v>
      </c>
      <c r="C72" s="113">
        <v>4000</v>
      </c>
      <c r="D72" s="113">
        <v>3988.81</v>
      </c>
      <c r="E72" s="113">
        <v>4000</v>
      </c>
      <c r="F72" s="113">
        <v>11.19</v>
      </c>
      <c r="G72" s="113">
        <v>11.19</v>
      </c>
    </row>
    <row r="73" spans="1:7" ht="24.75" customHeight="1">
      <c r="A73" s="112">
        <v>43265</v>
      </c>
      <c r="B73" s="12" t="s">
        <v>762</v>
      </c>
      <c r="C73" s="113">
        <v>1000</v>
      </c>
      <c r="D73" s="113">
        <v>528.09</v>
      </c>
      <c r="E73" s="113">
        <v>553.33000000000004</v>
      </c>
      <c r="F73" s="113">
        <v>25.24</v>
      </c>
      <c r="G73" s="113">
        <v>25.24</v>
      </c>
    </row>
    <row r="74" spans="1:7" ht="24.75" customHeight="1">
      <c r="A74" s="112">
        <v>43272</v>
      </c>
      <c r="B74" s="12" t="s">
        <v>763</v>
      </c>
      <c r="C74" s="113">
        <v>46716</v>
      </c>
      <c r="D74" s="113">
        <v>24309.67</v>
      </c>
      <c r="E74" s="113">
        <v>25543.759999999998</v>
      </c>
      <c r="F74" s="113">
        <v>1234.0899999999999</v>
      </c>
      <c r="G74" s="113">
        <v>1234.0899999999999</v>
      </c>
    </row>
    <row r="75" spans="1:7" ht="24.75" customHeight="1">
      <c r="A75" s="112">
        <v>43269</v>
      </c>
      <c r="B75" s="12" t="s">
        <v>764</v>
      </c>
      <c r="C75" s="113">
        <v>145450</v>
      </c>
      <c r="D75" s="113">
        <v>75127</v>
      </c>
      <c r="E75" s="113">
        <v>79341.73</v>
      </c>
      <c r="F75" s="113">
        <v>4214.7299999999996</v>
      </c>
      <c r="G75" s="113">
        <v>4214.7299999999996</v>
      </c>
    </row>
    <row r="76" spans="1:7" ht="24.75" customHeight="1">
      <c r="A76" s="112">
        <v>43266</v>
      </c>
      <c r="B76" s="12" t="s">
        <v>765</v>
      </c>
      <c r="C76" s="113">
        <v>12054.6</v>
      </c>
      <c r="D76" s="113">
        <v>10636.447399999999</v>
      </c>
      <c r="E76" s="113">
        <v>12054.6</v>
      </c>
      <c r="F76" s="113">
        <v>1418.1525999999999</v>
      </c>
      <c r="G76" s="113">
        <v>1418.1525999999999</v>
      </c>
    </row>
    <row r="77" spans="1:7" ht="24.75" customHeight="1">
      <c r="A77" s="112">
        <v>43272</v>
      </c>
      <c r="B77" s="12" t="s">
        <v>765</v>
      </c>
      <c r="C77" s="113">
        <v>120546</v>
      </c>
      <c r="D77" s="113">
        <v>61840.1</v>
      </c>
      <c r="E77" s="113">
        <v>65796.78</v>
      </c>
      <c r="F77" s="113">
        <v>3956.68</v>
      </c>
      <c r="G77" s="113">
        <v>3956.68</v>
      </c>
    </row>
    <row r="78" spans="1:7" ht="24.75" customHeight="1">
      <c r="A78" s="112">
        <v>43260</v>
      </c>
      <c r="B78" s="12" t="s">
        <v>766</v>
      </c>
      <c r="C78" s="113">
        <v>26757.7</v>
      </c>
      <c r="D78" s="113">
        <v>23622.4853</v>
      </c>
      <c r="E78" s="113">
        <v>26757.7</v>
      </c>
      <c r="F78" s="113">
        <v>3135.2147</v>
      </c>
      <c r="G78" s="113">
        <v>3135.2147</v>
      </c>
    </row>
    <row r="79" spans="1:7" ht="24.75" customHeight="1">
      <c r="A79" s="112">
        <v>43271</v>
      </c>
      <c r="B79" s="12" t="s">
        <v>766</v>
      </c>
      <c r="C79" s="113">
        <v>267577</v>
      </c>
      <c r="D79" s="113">
        <v>161081.35</v>
      </c>
      <c r="E79" s="113">
        <v>169308.45</v>
      </c>
      <c r="F79" s="113">
        <v>8227.1</v>
      </c>
      <c r="G79" s="113">
        <v>8227.1</v>
      </c>
    </row>
    <row r="80" spans="1:7" ht="24.75" customHeight="1">
      <c r="A80" s="112">
        <v>43270</v>
      </c>
      <c r="B80" s="12" t="s">
        <v>767</v>
      </c>
      <c r="C80" s="113">
        <v>388585</v>
      </c>
      <c r="D80" s="113">
        <v>231842.76</v>
      </c>
      <c r="E80" s="113">
        <v>245526.42</v>
      </c>
      <c r="F80" s="113">
        <v>13683.66</v>
      </c>
      <c r="G80" s="113">
        <v>13683.66</v>
      </c>
    </row>
    <row r="81" spans="1:9" ht="24.75" customHeight="1">
      <c r="A81" s="112">
        <v>43251</v>
      </c>
      <c r="B81" s="12" t="s">
        <v>767</v>
      </c>
      <c r="C81" s="113">
        <v>38858.5</v>
      </c>
      <c r="D81" s="113">
        <v>34027.780400000003</v>
      </c>
      <c r="E81" s="113">
        <v>38858.5</v>
      </c>
      <c r="F81" s="113">
        <v>4830.7196000000004</v>
      </c>
      <c r="G81" s="113">
        <v>4830.7196000000004</v>
      </c>
    </row>
    <row r="82" spans="1:9" ht="24.75" customHeight="1">
      <c r="A82" s="112">
        <v>43277</v>
      </c>
      <c r="B82" s="12" t="s">
        <v>768</v>
      </c>
      <c r="C82" s="113">
        <v>5308</v>
      </c>
      <c r="D82" s="113">
        <v>3581.6</v>
      </c>
      <c r="E82" s="113">
        <v>3784.85</v>
      </c>
      <c r="F82" s="113">
        <v>203.25</v>
      </c>
      <c r="G82" s="113">
        <v>203.25</v>
      </c>
    </row>
    <row r="83" spans="1:9" ht="24.75" customHeight="1">
      <c r="A83" s="112">
        <v>43271</v>
      </c>
      <c r="B83" s="12" t="s">
        <v>769</v>
      </c>
      <c r="C83" s="113">
        <v>65800</v>
      </c>
      <c r="D83" s="113">
        <v>48560.4</v>
      </c>
      <c r="E83" s="113">
        <v>52714.2</v>
      </c>
      <c r="F83" s="113">
        <v>4153.8</v>
      </c>
      <c r="G83" s="113">
        <v>4153.8</v>
      </c>
    </row>
    <row r="84" spans="1:9" ht="24.75" customHeight="1">
      <c r="A84" s="112">
        <v>43265</v>
      </c>
      <c r="B84" s="12" t="s">
        <v>770</v>
      </c>
      <c r="C84" s="113">
        <v>121710</v>
      </c>
      <c r="D84" s="113">
        <v>93838.41</v>
      </c>
      <c r="E84" s="113">
        <v>106510.73</v>
      </c>
      <c r="F84" s="113">
        <v>12672.3228</v>
      </c>
      <c r="G84" s="113">
        <v>12672.3228</v>
      </c>
    </row>
    <row r="85" spans="1:9" ht="24.75" customHeight="1">
      <c r="A85" s="112"/>
      <c r="B85" s="12" t="s">
        <v>771</v>
      </c>
      <c r="C85" s="113"/>
      <c r="D85" s="113"/>
      <c r="E85" s="113"/>
      <c r="F85" s="113"/>
      <c r="G85" s="113"/>
    </row>
    <row r="86" spans="1:9" ht="24.75" customHeight="1">
      <c r="A86" s="112"/>
      <c r="B86" s="12" t="s">
        <v>772</v>
      </c>
      <c r="C86" s="113"/>
      <c r="D86" s="113"/>
      <c r="E86" s="113"/>
      <c r="F86" s="113"/>
      <c r="G86" s="113"/>
    </row>
    <row r="87" spans="1:9" ht="24.75" customHeight="1">
      <c r="A87" s="112"/>
      <c r="B87" s="12" t="s">
        <v>773</v>
      </c>
      <c r="C87" s="113"/>
      <c r="D87" s="113"/>
      <c r="E87" s="113"/>
      <c r="F87" s="113"/>
      <c r="G87" s="113"/>
    </row>
    <row r="88" spans="1:9" ht="24.75" customHeight="1">
      <c r="A88" s="112"/>
      <c r="B88" s="12" t="s">
        <v>774</v>
      </c>
      <c r="C88" s="113"/>
      <c r="D88" s="113"/>
      <c r="E88" s="113"/>
      <c r="F88" s="113"/>
      <c r="G88" s="113"/>
    </row>
    <row r="89" spans="1:9" ht="24.75" customHeight="1">
      <c r="A89" s="112"/>
      <c r="B89" s="12" t="s">
        <v>775</v>
      </c>
      <c r="C89" s="113"/>
      <c r="D89" s="113"/>
      <c r="E89" s="113"/>
      <c r="F89" s="113"/>
      <c r="G89" s="113"/>
    </row>
    <row r="90" spans="1:9" ht="24.75" customHeight="1">
      <c r="A90" s="112"/>
      <c r="B90" s="12" t="s">
        <v>776</v>
      </c>
      <c r="C90" s="113"/>
      <c r="D90" s="113"/>
      <c r="E90" s="113"/>
      <c r="F90" s="113"/>
      <c r="G90" s="113"/>
    </row>
    <row r="91" spans="1:9" ht="24.75" customHeight="1">
      <c r="A91" s="112"/>
      <c r="B91" s="12" t="s">
        <v>777</v>
      </c>
      <c r="C91" s="113"/>
      <c r="D91" s="113"/>
      <c r="E91" s="113"/>
      <c r="F91" s="113"/>
      <c r="G91" s="113"/>
    </row>
    <row r="92" spans="1:9" ht="24.75" customHeight="1">
      <c r="A92" s="112"/>
      <c r="B92" s="12" t="s">
        <v>778</v>
      </c>
      <c r="C92" s="113"/>
      <c r="D92" s="113"/>
      <c r="E92" s="113"/>
      <c r="F92" s="113"/>
      <c r="G92" s="113"/>
    </row>
    <row r="93" spans="1:9" ht="24.75" customHeight="1">
      <c r="A93" s="112"/>
      <c r="B93" s="12" t="s">
        <v>779</v>
      </c>
      <c r="C93" s="113"/>
      <c r="D93" s="113"/>
      <c r="E93" s="113"/>
      <c r="F93" s="113"/>
      <c r="G93" s="113"/>
    </row>
    <row r="94" spans="1:9" ht="24.75" customHeight="1">
      <c r="A94" s="112"/>
      <c r="B94" s="12" t="s">
        <v>780</v>
      </c>
      <c r="C94" s="113"/>
      <c r="D94" s="113"/>
      <c r="E94" s="113"/>
      <c r="F94" s="113"/>
      <c r="G94" s="113"/>
    </row>
    <row r="95" spans="1:9" ht="24.75" customHeight="1">
      <c r="A95" s="112"/>
      <c r="B95" s="12" t="s">
        <v>781</v>
      </c>
      <c r="C95" s="113"/>
      <c r="D95" s="113"/>
      <c r="E95" s="113"/>
      <c r="F95" s="113"/>
      <c r="G95" s="113"/>
    </row>
    <row r="96" spans="1:9" ht="24.75" customHeight="1">
      <c r="A96" s="112"/>
      <c r="B96" s="12" t="s">
        <v>782</v>
      </c>
      <c r="C96" s="113"/>
      <c r="D96" s="108">
        <f>D17+D54+D68</f>
        <v>1879401.8031000001</v>
      </c>
      <c r="E96" s="108">
        <f>E17+E54+E68</f>
        <v>1967185.0178</v>
      </c>
      <c r="F96" s="108">
        <f>F17+F54+F68</f>
        <v>87783.217500000057</v>
      </c>
      <c r="G96" s="108">
        <f>G17+G54+G68</f>
        <v>87783.217500000057</v>
      </c>
      <c r="I96" s="2">
        <v>331213</v>
      </c>
    </row>
    <row r="97" spans="1:9" ht="24.75" customHeight="1">
      <c r="A97" s="112"/>
      <c r="B97" s="12"/>
      <c r="C97" s="113"/>
      <c r="D97" s="113"/>
      <c r="E97" s="113"/>
      <c r="F97" s="113"/>
      <c r="I97" s="2">
        <v>243430</v>
      </c>
    </row>
    <row r="98" spans="1:9" ht="39.75" customHeight="1">
      <c r="A98" s="16"/>
      <c r="B98" s="23"/>
      <c r="C98" s="114"/>
      <c r="D98" s="115"/>
      <c r="E98" s="115"/>
      <c r="F98" s="115"/>
      <c r="H98" s="108">
        <f>D96-E96</f>
        <v>-87783.214699999895</v>
      </c>
      <c r="I98" s="2">
        <f>I96-I97</f>
        <v>87783</v>
      </c>
    </row>
    <row r="99" spans="1:9" ht="15" customHeight="1">
      <c r="A99" s="2" t="s">
        <v>783</v>
      </c>
      <c r="C99" s="116"/>
      <c r="D99" s="83"/>
      <c r="E99" s="83"/>
      <c r="F99" s="83"/>
      <c r="H99" s="108">
        <f>H98+G96</f>
        <v>2.8000001620966941E-3</v>
      </c>
    </row>
    <row r="100" spans="1:9" ht="19.5" customHeight="1">
      <c r="A100" s="177" t="s">
        <v>740</v>
      </c>
      <c r="B100" s="177" t="s">
        <v>784</v>
      </c>
      <c r="C100" s="158" t="s">
        <v>785</v>
      </c>
      <c r="D100" s="160" t="s">
        <v>507</v>
      </c>
      <c r="E100" s="160" t="s">
        <v>743</v>
      </c>
      <c r="F100" s="160" t="s">
        <v>744</v>
      </c>
    </row>
    <row r="101" spans="1:9" ht="13">
      <c r="A101" s="180"/>
      <c r="B101" s="180"/>
      <c r="C101" s="181"/>
      <c r="D101" s="179"/>
      <c r="E101" s="179"/>
      <c r="F101" s="179"/>
    </row>
    <row r="102" spans="1:9" ht="13">
      <c r="A102" s="178"/>
      <c r="B102" s="178"/>
      <c r="C102" s="159"/>
      <c r="D102" s="161"/>
      <c r="E102" s="161"/>
      <c r="F102" s="161"/>
    </row>
    <row r="103" spans="1:9" ht="13">
      <c r="A103" s="9">
        <v>1</v>
      </c>
      <c r="B103" s="9">
        <v>2</v>
      </c>
      <c r="C103" s="64">
        <v>3</v>
      </c>
      <c r="D103" s="64">
        <v>4</v>
      </c>
      <c r="E103" s="64">
        <v>5</v>
      </c>
      <c r="F103" s="117">
        <v>6</v>
      </c>
    </row>
    <row r="104" spans="1:9" ht="13">
      <c r="A104" s="9"/>
      <c r="B104" s="118" t="s">
        <v>786</v>
      </c>
      <c r="C104" s="117" t="s">
        <v>787</v>
      </c>
      <c r="D104" s="119">
        <v>0</v>
      </c>
      <c r="E104" s="119">
        <v>0</v>
      </c>
      <c r="F104" s="119">
        <v>0</v>
      </c>
    </row>
    <row r="105" spans="1:9" ht="13.5" customHeight="1">
      <c r="A105" s="9"/>
      <c r="B105" s="12" t="s">
        <v>363</v>
      </c>
      <c r="C105" s="117" t="s">
        <v>787</v>
      </c>
      <c r="D105" s="119">
        <v>0</v>
      </c>
      <c r="E105" s="119">
        <v>0</v>
      </c>
      <c r="F105" s="119">
        <v>0</v>
      </c>
    </row>
    <row r="106" spans="1:9" ht="16.5" customHeight="1">
      <c r="A106" s="9"/>
      <c r="B106" s="12" t="s">
        <v>371</v>
      </c>
      <c r="C106" s="117" t="s">
        <v>787</v>
      </c>
      <c r="D106" s="119">
        <v>0</v>
      </c>
      <c r="E106" s="119">
        <v>0</v>
      </c>
      <c r="F106" s="119">
        <v>0</v>
      </c>
    </row>
    <row r="107" spans="1:9" ht="18" customHeight="1">
      <c r="A107" s="9"/>
      <c r="B107" s="12" t="s">
        <v>751</v>
      </c>
      <c r="C107" s="117"/>
      <c r="D107" s="119"/>
      <c r="E107" s="119"/>
      <c r="F107" s="119"/>
    </row>
    <row r="108" spans="1:9" ht="13">
      <c r="A108" s="9"/>
      <c r="B108" s="12" t="s">
        <v>450</v>
      </c>
      <c r="C108" s="117" t="s">
        <v>787</v>
      </c>
      <c r="D108" s="119" t="s">
        <v>787</v>
      </c>
      <c r="E108" s="119" t="s">
        <v>787</v>
      </c>
      <c r="F108" s="119" t="s">
        <v>787</v>
      </c>
    </row>
    <row r="109" spans="1:9" ht="13">
      <c r="A109" s="9"/>
      <c r="B109" s="12" t="s">
        <v>371</v>
      </c>
      <c r="C109" s="117" t="s">
        <v>787</v>
      </c>
      <c r="D109" s="119" t="s">
        <v>787</v>
      </c>
      <c r="E109" s="119" t="s">
        <v>787</v>
      </c>
      <c r="F109" s="119" t="s">
        <v>787</v>
      </c>
    </row>
    <row r="110" spans="1:9" ht="13">
      <c r="A110" s="9"/>
      <c r="B110" s="12" t="s">
        <v>751</v>
      </c>
      <c r="C110" s="117"/>
      <c r="D110" s="119"/>
      <c r="E110" s="119"/>
      <c r="F110" s="119"/>
    </row>
    <row r="111" spans="1:9" ht="25.5" customHeight="1">
      <c r="A111" s="4"/>
      <c r="B111" s="12" t="s">
        <v>788</v>
      </c>
      <c r="C111" s="117">
        <v>0</v>
      </c>
      <c r="D111" s="119">
        <v>0</v>
      </c>
      <c r="E111" s="119">
        <v>0</v>
      </c>
      <c r="F111" s="119">
        <v>0</v>
      </c>
    </row>
    <row r="114" spans="1:6" ht="39" customHeight="1">
      <c r="A114" s="2" t="s">
        <v>160</v>
      </c>
      <c r="C114" s="97" t="s">
        <v>728</v>
      </c>
      <c r="E114" s="144" t="s">
        <v>789</v>
      </c>
      <c r="F114" s="144"/>
    </row>
    <row r="115" spans="1:6" ht="13">
      <c r="A115" s="2" t="s">
        <v>790</v>
      </c>
      <c r="C115" s="98" t="s">
        <v>165</v>
      </c>
      <c r="D115" s="23"/>
      <c r="E115" s="144"/>
      <c r="F115" s="144"/>
    </row>
    <row r="116" spans="1:6" ht="13">
      <c r="E116" s="143" t="s">
        <v>166</v>
      </c>
      <c r="F116" s="143"/>
    </row>
    <row r="118" spans="1:6" ht="13">
      <c r="A118" s="141"/>
      <c r="B118" s="141"/>
      <c r="C118" s="141"/>
      <c r="D118" s="141"/>
      <c r="E118" s="141"/>
      <c r="F118" s="141"/>
    </row>
    <row r="120" spans="1:6" ht="13">
      <c r="A120" s="150"/>
      <c r="B120" s="150"/>
      <c r="C120" s="150"/>
      <c r="D120" s="150"/>
      <c r="E120" s="150"/>
      <c r="F120" s="150"/>
    </row>
    <row r="125" spans="1:6" ht="13">
      <c r="B125" s="150"/>
      <c r="C125" s="150"/>
      <c r="D125" s="150"/>
      <c r="E125" s="150"/>
    </row>
    <row r="126" spans="1:6" ht="13">
      <c r="B126" s="150"/>
      <c r="C126" s="150"/>
      <c r="D126" s="150"/>
      <c r="E126" s="150"/>
    </row>
    <row r="127" spans="1:6" ht="13">
      <c r="B127" s="150"/>
      <c r="C127" s="150"/>
      <c r="D127" s="150"/>
      <c r="E127" s="150"/>
    </row>
  </sheetData>
  <mergeCells count="19">
    <mergeCell ref="A9:F9"/>
    <mergeCell ref="A8:F8"/>
    <mergeCell ref="F100:F102"/>
    <mergeCell ref="A118:F118"/>
    <mergeCell ref="C12:C13"/>
    <mergeCell ref="E114:F115"/>
    <mergeCell ref="D100:D102"/>
    <mergeCell ref="B125:E127"/>
    <mergeCell ref="E12:E13"/>
    <mergeCell ref="B12:B13"/>
    <mergeCell ref="A12:A13"/>
    <mergeCell ref="E100:E102"/>
    <mergeCell ref="A120:F120"/>
    <mergeCell ref="B100:B102"/>
    <mergeCell ref="C100:C102"/>
    <mergeCell ref="D12:D13"/>
    <mergeCell ref="F12:F13"/>
    <mergeCell ref="A100:A102"/>
    <mergeCell ref="E116:F116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IV58"/>
  <sheetViews>
    <sheetView view="pageBreakPreview" zoomScaleNormal="100" zoomScaleSheetLayoutView="100" workbookViewId="0">
      <selection activeCell="C57" sqref="C57"/>
    </sheetView>
  </sheetViews>
  <sheetFormatPr defaultColWidth="8" defaultRowHeight="12.75" customHeight="1"/>
  <cols>
    <col min="1" max="1" width="12.7265625" style="2" customWidth="1"/>
    <col min="2" max="2" width="22.81640625" style="14" customWidth="1"/>
    <col min="3" max="3" width="17.453125" style="2" customWidth="1"/>
    <col min="4" max="4" width="17.26953125" style="2" customWidth="1"/>
    <col min="5" max="5" width="18.26953125" style="2" customWidth="1"/>
    <col min="6" max="6" width="12.54296875" style="2" customWidth="1"/>
    <col min="7" max="7" width="15.1796875" style="2" customWidth="1"/>
    <col min="8" max="8" width="9.1796875" style="2" customWidth="1"/>
    <col min="9" max="9" width="11.453125" style="2" customWidth="1"/>
    <col min="10" max="10" width="18.7265625" style="2" customWidth="1"/>
    <col min="11" max="256" width="9.1796875" style="2" customWidth="1"/>
  </cols>
  <sheetData>
    <row r="1" spans="1:10" ht="13">
      <c r="A1" s="2" t="str">
        <f>'2'!A1</f>
        <v xml:space="preserve">Naziv investicionog fonda: Opportunity fund </v>
      </c>
      <c r="B1" s="50"/>
      <c r="D1" s="37"/>
      <c r="E1" s="37"/>
      <c r="F1" s="37"/>
      <c r="J1" s="37"/>
    </row>
    <row r="2" spans="1:10" ht="13">
      <c r="A2" s="2" t="str">
        <f>'2'!A2</f>
        <v xml:space="preserve">Registarski broj investicionog fonda: </v>
      </c>
      <c r="B2" s="50"/>
      <c r="D2" s="37"/>
      <c r="E2" s="37"/>
      <c r="F2" s="37"/>
      <c r="J2" s="37"/>
    </row>
    <row r="3" spans="1:10" ht="13">
      <c r="A3" s="2" t="str">
        <f>'2'!A3</f>
        <v>Naziv društva za upravljanje investicionim fondom: Društvo za upravljanje investicionim fondovima Kristal invest A.D. Banja Luka</v>
      </c>
      <c r="B3" s="50"/>
      <c r="D3" s="37"/>
      <c r="E3" s="37"/>
      <c r="F3" s="37"/>
      <c r="J3" s="37"/>
    </row>
    <row r="4" spans="1:10" ht="13">
      <c r="A4" s="2" t="str">
        <f>'2'!A4</f>
        <v>Matični broj društva za upravljanje investicionim fondom: 01935615</v>
      </c>
      <c r="B4" s="50"/>
      <c r="D4" s="37"/>
      <c r="E4" s="37"/>
      <c r="F4" s="37"/>
      <c r="J4" s="37"/>
    </row>
    <row r="5" spans="1:10" ht="13">
      <c r="A5" s="2" t="str">
        <f>'2'!A5</f>
        <v>JIB društva za upravljanje investicionim fondom: 4400819920004</v>
      </c>
      <c r="B5" s="50"/>
      <c r="D5" s="37"/>
      <c r="E5" s="37"/>
      <c r="F5" s="37"/>
      <c r="J5" s="37"/>
    </row>
    <row r="6" spans="1:10" ht="13">
      <c r="A6" s="2" t="str">
        <f>'2'!A6</f>
        <v>JIB otvorenog investicionog fonda: JP-A-8</v>
      </c>
      <c r="B6" s="50"/>
      <c r="D6" s="37"/>
      <c r="E6" s="37"/>
      <c r="F6" s="37"/>
      <c r="J6" s="37"/>
    </row>
    <row r="7" spans="1:10" ht="13">
      <c r="B7" s="50"/>
      <c r="D7" s="37"/>
      <c r="E7" s="37"/>
      <c r="F7" s="37"/>
      <c r="J7" s="37"/>
    </row>
    <row r="8" spans="1:10" ht="13">
      <c r="B8" s="50"/>
      <c r="D8" s="37"/>
      <c r="E8" s="37"/>
      <c r="F8" s="37"/>
      <c r="J8" s="37"/>
    </row>
    <row r="9" spans="1:10" ht="13">
      <c r="B9" s="50"/>
      <c r="D9" s="37"/>
      <c r="E9" s="37"/>
      <c r="F9" s="37"/>
      <c r="J9" s="37"/>
    </row>
    <row r="10" spans="1:10" ht="13">
      <c r="A10" s="150" t="s">
        <v>791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0" ht="13">
      <c r="A11" s="150" t="s">
        <v>792</v>
      </c>
      <c r="B11" s="150"/>
      <c r="C11" s="150"/>
      <c r="D11" s="150"/>
      <c r="E11" s="150"/>
      <c r="F11" s="150"/>
      <c r="G11" s="150"/>
      <c r="H11" s="150"/>
      <c r="I11" s="150"/>
      <c r="J11" s="150"/>
    </row>
    <row r="12" spans="1:10" ht="13">
      <c r="A12" s="1"/>
      <c r="B12" s="50"/>
      <c r="C12" s="1"/>
      <c r="D12" s="120"/>
      <c r="E12" s="120"/>
      <c r="F12" s="120"/>
      <c r="G12" s="1"/>
      <c r="H12" s="1"/>
      <c r="I12" s="1"/>
      <c r="J12" s="120"/>
    </row>
    <row r="13" spans="1:10" ht="13">
      <c r="A13" s="1"/>
      <c r="B13" s="50"/>
      <c r="C13" s="1"/>
      <c r="D13" s="120"/>
      <c r="E13" s="120"/>
      <c r="F13" s="120"/>
      <c r="G13" s="1"/>
      <c r="H13" s="1"/>
      <c r="I13" s="1"/>
      <c r="J13" s="120"/>
    </row>
    <row r="14" spans="1:10" ht="89.25" customHeight="1">
      <c r="A14" s="4" t="s">
        <v>793</v>
      </c>
      <c r="B14" s="4" t="s">
        <v>794</v>
      </c>
      <c r="C14" s="4" t="s">
        <v>710</v>
      </c>
      <c r="D14" s="121" t="s">
        <v>795</v>
      </c>
      <c r="E14" s="121" t="s">
        <v>796</v>
      </c>
      <c r="F14" s="121" t="s">
        <v>797</v>
      </c>
      <c r="G14" s="4" t="s">
        <v>798</v>
      </c>
      <c r="H14" s="4" t="s">
        <v>799</v>
      </c>
      <c r="I14" s="4" t="s">
        <v>800</v>
      </c>
      <c r="J14" s="121" t="s">
        <v>801</v>
      </c>
    </row>
    <row r="15" spans="1:10" ht="13">
      <c r="A15" s="42">
        <v>1</v>
      </c>
      <c r="B15" s="4">
        <v>2</v>
      </c>
      <c r="C15" s="42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ht="13">
      <c r="A16" s="123">
        <v>43465</v>
      </c>
      <c r="B16" s="124" t="s">
        <v>802</v>
      </c>
      <c r="C16" s="125">
        <v>622892.25</v>
      </c>
      <c r="D16" s="125">
        <v>440707.5735</v>
      </c>
      <c r="E16" s="125">
        <v>-182184.6765</v>
      </c>
      <c r="F16" s="125">
        <v>0</v>
      </c>
      <c r="G16" s="125">
        <v>0</v>
      </c>
      <c r="H16" s="125">
        <v>0</v>
      </c>
      <c r="I16" s="125">
        <v>0</v>
      </c>
      <c r="J16" s="125">
        <v>-182184.6765</v>
      </c>
    </row>
    <row r="17" spans="1:10" ht="13">
      <c r="A17" s="123">
        <v>43465</v>
      </c>
      <c r="B17" s="124" t="s">
        <v>803</v>
      </c>
      <c r="C17" s="125">
        <v>111661.56</v>
      </c>
      <c r="D17" s="125">
        <v>221369.04269999999</v>
      </c>
      <c r="E17" s="125">
        <v>109707.48269999999</v>
      </c>
      <c r="F17" s="125">
        <v>0</v>
      </c>
      <c r="G17" s="125">
        <v>0</v>
      </c>
      <c r="H17" s="125">
        <v>0</v>
      </c>
      <c r="I17" s="125">
        <v>0</v>
      </c>
      <c r="J17" s="125">
        <v>109707.48269999999</v>
      </c>
    </row>
    <row r="18" spans="1:10" ht="13">
      <c r="A18" s="123">
        <v>43465</v>
      </c>
      <c r="B18" s="124" t="s">
        <v>804</v>
      </c>
      <c r="C18" s="125">
        <v>102204.54</v>
      </c>
      <c r="D18" s="125">
        <v>101068.93399999999</v>
      </c>
      <c r="E18" s="125">
        <v>-1135.606</v>
      </c>
      <c r="F18" s="125">
        <v>0</v>
      </c>
      <c r="G18" s="125">
        <v>0</v>
      </c>
      <c r="H18" s="125">
        <v>0</v>
      </c>
      <c r="I18" s="125">
        <v>0</v>
      </c>
      <c r="J18" s="125">
        <v>-1135.606</v>
      </c>
    </row>
    <row r="19" spans="1:10" ht="13">
      <c r="A19" s="123">
        <v>43465</v>
      </c>
      <c r="B19" s="124" t="s">
        <v>805</v>
      </c>
      <c r="C19" s="125">
        <v>43740.2425183421</v>
      </c>
      <c r="D19" s="125">
        <v>43740.241999999998</v>
      </c>
      <c r="E19" s="125">
        <v>-5.1834210000000001E-4</v>
      </c>
      <c r="F19" s="125">
        <v>0</v>
      </c>
      <c r="G19" s="125">
        <v>0</v>
      </c>
      <c r="H19" s="125">
        <v>0</v>
      </c>
      <c r="I19" s="125">
        <v>0</v>
      </c>
      <c r="J19" s="125">
        <v>-5.1834210000000001E-4</v>
      </c>
    </row>
    <row r="20" spans="1:10" ht="13">
      <c r="A20" s="123">
        <v>43465</v>
      </c>
      <c r="B20" s="124" t="s">
        <v>806</v>
      </c>
      <c r="C20" s="125">
        <v>148500</v>
      </c>
      <c r="D20" s="125">
        <v>99000</v>
      </c>
      <c r="E20" s="125">
        <v>-49500</v>
      </c>
      <c r="F20" s="125">
        <v>0</v>
      </c>
      <c r="G20" s="125">
        <v>0</v>
      </c>
      <c r="H20" s="125">
        <v>0</v>
      </c>
      <c r="I20" s="125">
        <v>0</v>
      </c>
      <c r="J20" s="125">
        <v>-49500</v>
      </c>
    </row>
    <row r="21" spans="1:10" ht="13">
      <c r="A21" s="123">
        <v>43465</v>
      </c>
      <c r="B21" s="124" t="s">
        <v>807</v>
      </c>
      <c r="C21" s="125">
        <v>330007.2</v>
      </c>
      <c r="D21" s="125">
        <v>228942.495</v>
      </c>
      <c r="E21" s="125">
        <v>-101064.705</v>
      </c>
      <c r="F21" s="125">
        <v>0</v>
      </c>
      <c r="G21" s="125">
        <v>0</v>
      </c>
      <c r="H21" s="125">
        <v>0</v>
      </c>
      <c r="I21" s="125">
        <v>0</v>
      </c>
      <c r="J21" s="125">
        <v>-101064.705</v>
      </c>
    </row>
    <row r="22" spans="1:10" ht="13">
      <c r="A22" s="123">
        <v>43465</v>
      </c>
      <c r="B22" s="124" t="s">
        <v>808</v>
      </c>
      <c r="C22" s="125">
        <v>17515.75</v>
      </c>
      <c r="D22" s="125">
        <v>14012.6</v>
      </c>
      <c r="E22" s="125">
        <v>-3503.15</v>
      </c>
      <c r="F22" s="125">
        <v>0</v>
      </c>
      <c r="G22" s="125">
        <v>0</v>
      </c>
      <c r="H22" s="125">
        <v>0</v>
      </c>
      <c r="I22" s="125">
        <v>0</v>
      </c>
      <c r="J22" s="125">
        <v>-3503.15</v>
      </c>
    </row>
    <row r="23" spans="1:10" ht="13">
      <c r="A23" s="123">
        <v>43465</v>
      </c>
      <c r="B23" s="124" t="s">
        <v>809</v>
      </c>
      <c r="C23" s="125">
        <v>5719.98</v>
      </c>
      <c r="D23" s="125">
        <v>3411.5594999999998</v>
      </c>
      <c r="E23" s="125">
        <v>-2308.4205000000002</v>
      </c>
      <c r="F23" s="125">
        <v>0</v>
      </c>
      <c r="G23" s="125">
        <v>0</v>
      </c>
      <c r="H23" s="125">
        <v>0</v>
      </c>
      <c r="I23" s="125">
        <v>0</v>
      </c>
      <c r="J23" s="125">
        <v>-2308.4205000000002</v>
      </c>
    </row>
    <row r="24" spans="1:10" ht="13">
      <c r="A24" s="123">
        <v>43465</v>
      </c>
      <c r="B24" s="124" t="s">
        <v>810</v>
      </c>
      <c r="C24" s="125">
        <v>3653606.25</v>
      </c>
      <c r="D24" s="125">
        <v>2722667.3774999999</v>
      </c>
      <c r="E24" s="125">
        <v>-930938.87250000006</v>
      </c>
      <c r="F24" s="125">
        <v>0</v>
      </c>
      <c r="G24" s="125">
        <v>0</v>
      </c>
      <c r="H24" s="125">
        <v>0</v>
      </c>
      <c r="I24" s="125">
        <v>0</v>
      </c>
      <c r="J24" s="125">
        <v>-930938.87250000006</v>
      </c>
    </row>
    <row r="25" spans="1:10" ht="13">
      <c r="A25" s="123">
        <v>43465</v>
      </c>
      <c r="B25" s="124" t="s">
        <v>811</v>
      </c>
      <c r="C25" s="125">
        <v>1587434.0700000019</v>
      </c>
      <c r="D25" s="125">
        <v>1727694.054</v>
      </c>
      <c r="E25" s="125">
        <v>140259.98399999799</v>
      </c>
      <c r="F25" s="125">
        <v>0</v>
      </c>
      <c r="G25" s="125">
        <v>0</v>
      </c>
      <c r="H25" s="125">
        <v>0</v>
      </c>
      <c r="I25" s="125">
        <v>0</v>
      </c>
      <c r="J25" s="125">
        <v>140259.98399999799</v>
      </c>
    </row>
    <row r="26" spans="1:10" ht="13">
      <c r="A26" s="123">
        <v>43465</v>
      </c>
      <c r="B26" s="124" t="s">
        <v>812</v>
      </c>
      <c r="C26" s="125">
        <v>2434580.4199999962</v>
      </c>
      <c r="D26" s="125">
        <v>2674903.8080000002</v>
      </c>
      <c r="E26" s="125">
        <v>240323.38800000391</v>
      </c>
      <c r="F26" s="125">
        <v>0</v>
      </c>
      <c r="G26" s="125">
        <v>0</v>
      </c>
      <c r="H26" s="125">
        <v>0</v>
      </c>
      <c r="I26" s="125">
        <v>0</v>
      </c>
      <c r="J26" s="125">
        <v>240323.38800000391</v>
      </c>
    </row>
    <row r="27" spans="1:10" ht="13">
      <c r="A27" s="123">
        <v>43465</v>
      </c>
      <c r="B27" s="124" t="s">
        <v>813</v>
      </c>
      <c r="C27" s="125">
        <v>245131.78</v>
      </c>
      <c r="D27" s="125">
        <v>84528.2</v>
      </c>
      <c r="E27" s="125">
        <v>-160603.57999999999</v>
      </c>
      <c r="F27" s="125">
        <v>0</v>
      </c>
      <c r="G27" s="125">
        <v>0</v>
      </c>
      <c r="H27" s="125">
        <v>0</v>
      </c>
      <c r="I27" s="125">
        <v>0</v>
      </c>
      <c r="J27" s="125">
        <v>-160603.57999999999</v>
      </c>
    </row>
    <row r="28" spans="1:10" ht="13">
      <c r="A28" s="123">
        <v>43465</v>
      </c>
      <c r="B28" s="124" t="s">
        <v>814</v>
      </c>
      <c r="C28" s="125">
        <v>40750.57</v>
      </c>
      <c r="D28" s="125">
        <v>21261.168000000001</v>
      </c>
      <c r="E28" s="125">
        <v>-19489.401999999998</v>
      </c>
      <c r="F28" s="125">
        <v>0</v>
      </c>
      <c r="G28" s="125">
        <v>0</v>
      </c>
      <c r="H28" s="125">
        <v>0</v>
      </c>
      <c r="I28" s="125">
        <v>0</v>
      </c>
      <c r="J28" s="125">
        <v>-19489.401999999998</v>
      </c>
    </row>
    <row r="29" spans="1:10" ht="13">
      <c r="A29" s="123">
        <v>43465</v>
      </c>
      <c r="B29" s="124" t="s">
        <v>815</v>
      </c>
      <c r="C29" s="125">
        <v>100117</v>
      </c>
      <c r="D29" s="125">
        <v>56670</v>
      </c>
      <c r="E29" s="125">
        <v>-43447</v>
      </c>
      <c r="F29" s="125">
        <v>0</v>
      </c>
      <c r="G29" s="125">
        <v>0</v>
      </c>
      <c r="H29" s="125">
        <v>0</v>
      </c>
      <c r="I29" s="125">
        <v>0</v>
      </c>
      <c r="J29" s="125">
        <v>-43447</v>
      </c>
    </row>
    <row r="30" spans="1:10" ht="13">
      <c r="A30" s="123">
        <v>43465</v>
      </c>
      <c r="B30" s="124" t="s">
        <v>816</v>
      </c>
      <c r="C30" s="125">
        <v>270000</v>
      </c>
      <c r="D30" s="125">
        <v>180000</v>
      </c>
      <c r="E30" s="125">
        <v>-90000</v>
      </c>
      <c r="F30" s="125">
        <v>0</v>
      </c>
      <c r="G30" s="125">
        <v>0</v>
      </c>
      <c r="H30" s="125">
        <v>0</v>
      </c>
      <c r="I30" s="125">
        <v>0</v>
      </c>
      <c r="J30" s="125">
        <v>-90000</v>
      </c>
    </row>
    <row r="31" spans="1:10" ht="13">
      <c r="A31" s="123">
        <v>43465</v>
      </c>
      <c r="B31" s="124" t="s">
        <v>817</v>
      </c>
      <c r="C31" s="125">
        <v>2279393.2000000002</v>
      </c>
      <c r="D31" s="125">
        <v>1861612.9892</v>
      </c>
      <c r="E31" s="125">
        <v>-417780.2108</v>
      </c>
      <c r="F31" s="125">
        <v>0</v>
      </c>
      <c r="G31" s="125">
        <v>0</v>
      </c>
      <c r="H31" s="125">
        <v>0</v>
      </c>
      <c r="I31" s="125">
        <v>0</v>
      </c>
      <c r="J31" s="125">
        <v>-417780.2108</v>
      </c>
    </row>
    <row r="32" spans="1:10" ht="13">
      <c r="A32" s="123">
        <v>43465</v>
      </c>
      <c r="B32" s="124" t="s">
        <v>818</v>
      </c>
      <c r="C32" s="125">
        <v>397898.20000000059</v>
      </c>
      <c r="D32" s="125">
        <v>210956.50709999999</v>
      </c>
      <c r="E32" s="125">
        <v>-186941.69290000061</v>
      </c>
      <c r="F32" s="125">
        <v>0</v>
      </c>
      <c r="G32" s="125">
        <v>0</v>
      </c>
      <c r="H32" s="125">
        <v>0</v>
      </c>
      <c r="I32" s="125">
        <v>0</v>
      </c>
      <c r="J32" s="125">
        <v>-186941.69290000061</v>
      </c>
    </row>
    <row r="33" spans="1:10" ht="13">
      <c r="A33" s="123">
        <v>43465</v>
      </c>
      <c r="B33" s="124" t="s">
        <v>819</v>
      </c>
      <c r="C33" s="125">
        <v>34726.589999999997</v>
      </c>
      <c r="D33" s="125">
        <v>30868.080000000002</v>
      </c>
      <c r="E33" s="125">
        <v>-3858.51</v>
      </c>
      <c r="F33" s="125">
        <v>0</v>
      </c>
      <c r="G33" s="125">
        <v>0</v>
      </c>
      <c r="H33" s="125">
        <v>0</v>
      </c>
      <c r="I33" s="125">
        <v>0</v>
      </c>
      <c r="J33" s="125">
        <v>-3858.51</v>
      </c>
    </row>
    <row r="34" spans="1:10" ht="13">
      <c r="A34" s="123">
        <v>43465</v>
      </c>
      <c r="B34" s="124" t="s">
        <v>820</v>
      </c>
      <c r="C34" s="125">
        <v>81998</v>
      </c>
      <c r="D34" s="125">
        <v>81998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</row>
    <row r="35" spans="1:10" ht="13">
      <c r="A35" s="123">
        <v>43465</v>
      </c>
      <c r="B35" s="124" t="s">
        <v>821</v>
      </c>
      <c r="C35" s="125">
        <v>1607318.5826750149</v>
      </c>
      <c r="D35" s="125">
        <v>1392852.5518</v>
      </c>
      <c r="E35" s="125">
        <v>-214466.0308750149</v>
      </c>
      <c r="F35" s="125">
        <v>0</v>
      </c>
      <c r="G35" s="125">
        <v>0</v>
      </c>
      <c r="H35" s="125">
        <v>0</v>
      </c>
      <c r="I35" s="125">
        <v>0</v>
      </c>
      <c r="J35" s="125">
        <v>-214466.0308750149</v>
      </c>
    </row>
    <row r="36" spans="1:10" ht="13">
      <c r="A36" s="123">
        <v>43465</v>
      </c>
      <c r="B36" s="124" t="s">
        <v>822</v>
      </c>
      <c r="C36" s="125">
        <v>1068905</v>
      </c>
      <c r="D36" s="125">
        <v>427562</v>
      </c>
      <c r="E36" s="125">
        <v>-641343</v>
      </c>
      <c r="F36" s="125">
        <v>0</v>
      </c>
      <c r="G36" s="125">
        <v>0</v>
      </c>
      <c r="H36" s="125">
        <v>0</v>
      </c>
      <c r="I36" s="125">
        <v>0</v>
      </c>
      <c r="J36" s="125">
        <v>-641343</v>
      </c>
    </row>
    <row r="37" spans="1:10" ht="13">
      <c r="A37" s="123">
        <v>43465</v>
      </c>
      <c r="B37" s="124" t="s">
        <v>823</v>
      </c>
      <c r="C37" s="125">
        <v>63360</v>
      </c>
      <c r="D37" s="125">
        <v>7234.3149999999996</v>
      </c>
      <c r="E37" s="125">
        <v>-56125.684999999998</v>
      </c>
      <c r="F37" s="125">
        <v>0</v>
      </c>
      <c r="G37" s="125">
        <v>0</v>
      </c>
      <c r="H37" s="125">
        <v>0</v>
      </c>
      <c r="I37" s="125">
        <v>0</v>
      </c>
      <c r="J37" s="125">
        <v>-56125.684999999998</v>
      </c>
    </row>
    <row r="38" spans="1:10" ht="13">
      <c r="A38" s="123">
        <v>43465</v>
      </c>
      <c r="B38" s="124" t="s">
        <v>824</v>
      </c>
      <c r="C38" s="125">
        <v>5904.37</v>
      </c>
      <c r="D38" s="125">
        <v>12800.8</v>
      </c>
      <c r="E38" s="125">
        <v>6896.43</v>
      </c>
      <c r="F38" s="125">
        <v>0</v>
      </c>
      <c r="G38" s="125">
        <v>0</v>
      </c>
      <c r="H38" s="125">
        <v>0</v>
      </c>
      <c r="I38" s="125">
        <v>0</v>
      </c>
      <c r="J38" s="125">
        <v>6896.43</v>
      </c>
    </row>
    <row r="39" spans="1:10" ht="13">
      <c r="A39" s="123">
        <v>43465</v>
      </c>
      <c r="B39" s="124" t="s">
        <v>825</v>
      </c>
      <c r="C39" s="125">
        <v>500378.05815811962</v>
      </c>
      <c r="D39" s="125">
        <v>484991.07676000003</v>
      </c>
      <c r="E39" s="125">
        <v>-15386.9813981196</v>
      </c>
      <c r="F39" s="125">
        <v>0</v>
      </c>
      <c r="G39" s="125">
        <v>0</v>
      </c>
      <c r="H39" s="125">
        <v>0</v>
      </c>
      <c r="I39" s="125">
        <v>0</v>
      </c>
      <c r="J39" s="125">
        <v>-15386.9813981196</v>
      </c>
    </row>
    <row r="40" spans="1:10" ht="13">
      <c r="A40" s="123">
        <v>43465</v>
      </c>
      <c r="B40" s="124" t="s">
        <v>826</v>
      </c>
      <c r="C40" s="125">
        <v>106419.64299999989</v>
      </c>
      <c r="D40" s="125">
        <v>58870.874166000001</v>
      </c>
      <c r="E40" s="125">
        <v>-47548.7688339999</v>
      </c>
      <c r="F40" s="125">
        <v>0</v>
      </c>
      <c r="G40" s="125">
        <v>0</v>
      </c>
      <c r="H40" s="125">
        <v>0</v>
      </c>
      <c r="I40" s="125">
        <v>0</v>
      </c>
      <c r="J40" s="125">
        <v>-47548.7688339999</v>
      </c>
    </row>
    <row r="41" spans="1:10" ht="13">
      <c r="A41" s="123">
        <v>43465</v>
      </c>
      <c r="B41" s="124" t="s">
        <v>827</v>
      </c>
      <c r="C41" s="125">
        <v>903511.43596784363</v>
      </c>
      <c r="D41" s="125">
        <v>980021.84731175995</v>
      </c>
      <c r="E41" s="125">
        <v>53319.094600118602</v>
      </c>
      <c r="F41" s="125">
        <v>0</v>
      </c>
      <c r="G41" s="125">
        <v>0</v>
      </c>
      <c r="H41" s="125">
        <v>23191.316743797801</v>
      </c>
      <c r="I41" s="125">
        <v>0</v>
      </c>
      <c r="J41" s="125">
        <v>76510.411343916407</v>
      </c>
    </row>
    <row r="42" spans="1:10" ht="13">
      <c r="A42" s="123"/>
      <c r="B42" s="124" t="s">
        <v>828</v>
      </c>
      <c r="C42" s="125">
        <v>16763674.692319319</v>
      </c>
      <c r="D42" s="125">
        <v>14169746.095537759</v>
      </c>
      <c r="E42" s="125">
        <v>-2617119.9135253569</v>
      </c>
      <c r="F42" s="125">
        <v>0</v>
      </c>
      <c r="G42" s="125">
        <v>0</v>
      </c>
      <c r="H42" s="125">
        <v>23191.316743797801</v>
      </c>
      <c r="I42" s="125"/>
      <c r="J42" s="125">
        <v>-2593928.5967815588</v>
      </c>
    </row>
    <row r="43" spans="1:10" ht="16" customHeight="1">
      <c r="A43" s="123"/>
      <c r="B43" s="124" t="s">
        <v>829</v>
      </c>
      <c r="C43" s="125"/>
      <c r="D43" s="125"/>
      <c r="E43" s="125"/>
      <c r="F43" s="125"/>
      <c r="G43" s="125"/>
      <c r="H43" s="125"/>
      <c r="I43" s="125"/>
      <c r="J43" s="125"/>
    </row>
    <row r="44" spans="1:10" ht="16" customHeight="1">
      <c r="A44" s="123"/>
      <c r="B44" s="124" t="s">
        <v>830</v>
      </c>
      <c r="C44" s="125"/>
      <c r="D44" s="125"/>
      <c r="E44" s="125"/>
      <c r="F44" s="125"/>
      <c r="G44" s="125"/>
      <c r="H44" s="125"/>
      <c r="I44" s="125"/>
      <c r="J44" s="125"/>
    </row>
    <row r="45" spans="1:10" ht="16" customHeight="1">
      <c r="A45" s="123">
        <v>43465</v>
      </c>
      <c r="B45" s="124" t="s">
        <v>831</v>
      </c>
      <c r="C45" s="125">
        <v>7888</v>
      </c>
      <c r="D45" s="125">
        <v>8000</v>
      </c>
      <c r="E45" s="125">
        <v>18.889702995699999</v>
      </c>
      <c r="F45" s="125">
        <v>0</v>
      </c>
      <c r="G45" s="125">
        <v>0</v>
      </c>
      <c r="H45" s="125">
        <v>0</v>
      </c>
      <c r="I45" s="125">
        <v>0</v>
      </c>
      <c r="J45" s="125">
        <v>18.889702995699999</v>
      </c>
    </row>
    <row r="46" spans="1:10" ht="16" customHeight="1">
      <c r="A46" s="123"/>
      <c r="B46" s="124" t="s">
        <v>723</v>
      </c>
      <c r="C46" s="125">
        <v>7888</v>
      </c>
      <c r="D46" s="125">
        <v>8000</v>
      </c>
      <c r="E46" s="125">
        <v>18.889702995699999</v>
      </c>
      <c r="F46" s="125">
        <v>0</v>
      </c>
      <c r="G46" s="125">
        <v>0</v>
      </c>
      <c r="H46" s="125">
        <v>0</v>
      </c>
      <c r="I46" s="125"/>
      <c r="J46" s="125">
        <v>18.889702995699999</v>
      </c>
    </row>
    <row r="47" spans="1:10" ht="16" customHeight="1">
      <c r="A47" s="123"/>
      <c r="B47" s="124" t="s">
        <v>832</v>
      </c>
      <c r="C47" s="125"/>
      <c r="D47" s="125"/>
      <c r="E47" s="125"/>
      <c r="F47" s="125"/>
      <c r="G47" s="125"/>
      <c r="H47" s="125"/>
      <c r="I47" s="125"/>
      <c r="J47" s="125"/>
    </row>
    <row r="48" spans="1:10" ht="16" customHeight="1">
      <c r="A48" s="123">
        <v>43465</v>
      </c>
      <c r="B48" s="124" t="s">
        <v>833</v>
      </c>
      <c r="C48" s="125">
        <v>78928.253400000001</v>
      </c>
      <c r="D48" s="125">
        <v>62829.003799999999</v>
      </c>
      <c r="E48" s="125">
        <v>-16099.249599999999</v>
      </c>
      <c r="F48" s="125">
        <v>0</v>
      </c>
      <c r="G48" s="125">
        <v>0</v>
      </c>
      <c r="H48" s="125">
        <v>0</v>
      </c>
      <c r="I48" s="125">
        <v>0</v>
      </c>
      <c r="J48" s="125">
        <v>-16099.249599999999</v>
      </c>
    </row>
    <row r="49" spans="1:10" ht="16" customHeight="1">
      <c r="A49" s="123">
        <v>43465</v>
      </c>
      <c r="B49" s="124" t="s">
        <v>834</v>
      </c>
      <c r="C49" s="125">
        <v>10961.25</v>
      </c>
      <c r="D49" s="125">
        <v>33771.1728</v>
      </c>
      <c r="E49" s="125">
        <v>22809.9228</v>
      </c>
      <c r="F49" s="125">
        <v>0</v>
      </c>
      <c r="G49" s="125">
        <v>0</v>
      </c>
      <c r="H49" s="125">
        <v>0</v>
      </c>
      <c r="I49" s="125">
        <v>0</v>
      </c>
      <c r="J49" s="125">
        <v>22809.9228</v>
      </c>
    </row>
    <row r="50" spans="1:10" ht="16" customHeight="1">
      <c r="A50" s="123">
        <v>43465</v>
      </c>
      <c r="B50" s="124" t="s">
        <v>835</v>
      </c>
      <c r="C50" s="125">
        <v>66993.05</v>
      </c>
      <c r="D50" s="125">
        <v>102045.067</v>
      </c>
      <c r="E50" s="125">
        <v>35052.017</v>
      </c>
      <c r="F50" s="125">
        <v>0</v>
      </c>
      <c r="G50" s="125">
        <v>0</v>
      </c>
      <c r="H50" s="125">
        <v>0</v>
      </c>
      <c r="I50" s="125">
        <v>0</v>
      </c>
      <c r="J50" s="125">
        <v>35052.017</v>
      </c>
    </row>
    <row r="51" spans="1:10" ht="16" customHeight="1">
      <c r="A51" s="123">
        <v>43465</v>
      </c>
      <c r="B51" s="124" t="s">
        <v>836</v>
      </c>
      <c r="C51" s="125">
        <v>6779.16</v>
      </c>
      <c r="D51" s="125">
        <v>11650.111999999999</v>
      </c>
      <c r="E51" s="125">
        <v>4870.9520000000002</v>
      </c>
      <c r="F51" s="125">
        <v>0</v>
      </c>
      <c r="G51" s="125">
        <v>0</v>
      </c>
      <c r="H51" s="125">
        <v>0</v>
      </c>
      <c r="I51" s="125">
        <v>0</v>
      </c>
      <c r="J51" s="125">
        <v>4870.9520000000002</v>
      </c>
    </row>
    <row r="52" spans="1:10" ht="16" customHeight="1">
      <c r="A52" s="123"/>
      <c r="B52" s="124" t="s">
        <v>837</v>
      </c>
      <c r="C52" s="125">
        <v>163661.71340000001</v>
      </c>
      <c r="D52" s="125">
        <v>210295.35560000001</v>
      </c>
      <c r="E52" s="125">
        <v>46633.642200000002</v>
      </c>
      <c r="F52" s="125">
        <v>0</v>
      </c>
      <c r="G52" s="125">
        <v>0</v>
      </c>
      <c r="H52" s="125">
        <v>0</v>
      </c>
      <c r="I52" s="125"/>
      <c r="J52" s="125">
        <v>46633.642200000002</v>
      </c>
    </row>
    <row r="53" spans="1:10" ht="16" customHeight="1">
      <c r="A53" s="123"/>
      <c r="B53" s="124" t="s">
        <v>838</v>
      </c>
      <c r="C53" s="125"/>
      <c r="D53" s="125"/>
      <c r="E53" s="125"/>
      <c r="F53" s="125"/>
      <c r="G53" s="125"/>
      <c r="H53" s="125"/>
      <c r="I53" s="125"/>
      <c r="J53" s="125"/>
    </row>
    <row r="54" spans="1:10" ht="16" customHeight="1">
      <c r="A54" s="123"/>
      <c r="B54" s="126" t="s">
        <v>839</v>
      </c>
      <c r="C54" s="127">
        <v>16935224.405719317</v>
      </c>
      <c r="D54" s="127">
        <v>14388041.451137761</v>
      </c>
      <c r="E54" s="127">
        <v>-2570467.381622361</v>
      </c>
      <c r="F54" s="127">
        <v>0</v>
      </c>
      <c r="G54" s="127">
        <v>0</v>
      </c>
      <c r="H54" s="127">
        <v>23191.316743797801</v>
      </c>
      <c r="I54" s="127">
        <v>0</v>
      </c>
      <c r="J54" s="127">
        <v>-2547276.0648785634</v>
      </c>
    </row>
    <row r="55" spans="1:10" ht="13">
      <c r="C55" s="14"/>
      <c r="D55" s="14"/>
      <c r="E55" s="14"/>
      <c r="F55" s="14"/>
      <c r="G55" s="14"/>
      <c r="H55" s="14"/>
      <c r="I55" s="14"/>
      <c r="J55" s="14"/>
    </row>
    <row r="57" spans="1:10" ht="34.5" customHeight="1">
      <c r="A57" s="14" t="s">
        <v>160</v>
      </c>
      <c r="D57" s="1" t="s">
        <v>229</v>
      </c>
      <c r="F57" s="1" t="s">
        <v>162</v>
      </c>
      <c r="H57" s="141" t="s">
        <v>163</v>
      </c>
      <c r="I57" s="141"/>
      <c r="J57" s="141"/>
    </row>
    <row r="58" spans="1:10" ht="27" customHeight="1">
      <c r="A58" s="14" t="s">
        <v>164</v>
      </c>
      <c r="D58" s="39" t="s">
        <v>165</v>
      </c>
      <c r="H58" s="143" t="s">
        <v>166</v>
      </c>
      <c r="I58" s="143"/>
      <c r="J58" s="143"/>
    </row>
  </sheetData>
  <mergeCells count="4">
    <mergeCell ref="A10:J10"/>
    <mergeCell ref="H57:J57"/>
    <mergeCell ref="A11:J11"/>
    <mergeCell ref="H58:J58"/>
  </mergeCells>
  <pageMargins left="0.7" right="0.7" top="0.75" bottom="0.75" header="0.3" footer="0.3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6"/>
  <sheetViews>
    <sheetView view="pageBreakPreview" topLeftCell="B16" zoomScaleNormal="100" zoomScaleSheetLayoutView="100" workbookViewId="0">
      <selection activeCell="B37" sqref="B37"/>
    </sheetView>
  </sheetViews>
  <sheetFormatPr defaultColWidth="8" defaultRowHeight="12.75" customHeight="1"/>
  <cols>
    <col min="1" max="1" width="6" style="41" hidden="1" customWidth="1"/>
    <col min="2" max="2" width="7.54296875" style="41" customWidth="1"/>
    <col min="3" max="3" width="9.1796875" style="41" customWidth="1"/>
    <col min="4" max="4" width="18.7265625" style="41" customWidth="1"/>
    <col min="5" max="9" width="9.1796875" style="41" customWidth="1"/>
    <col min="10" max="10" width="13.81640625" style="41" customWidth="1"/>
    <col min="11" max="11" width="10.81640625" style="41" customWidth="1"/>
    <col min="12" max="12" width="16.81640625" style="41" customWidth="1"/>
    <col min="13" max="13" width="10.26953125" style="41" customWidth="1"/>
    <col min="14" max="256" width="9.1796875" style="41" customWidth="1"/>
  </cols>
  <sheetData>
    <row r="1" spans="2:12" ht="13">
      <c r="B1" s="2" t="str">
        <f>'2'!A1</f>
        <v xml:space="preserve">Naziv investicionog fonda: Opportunity fund </v>
      </c>
    </row>
    <row r="2" spans="2:12" ht="13">
      <c r="B2" s="2" t="str">
        <f>'2'!A2</f>
        <v xml:space="preserve">Registarski broj investicionog fonda: </v>
      </c>
    </row>
    <row r="3" spans="2:12" ht="13">
      <c r="B3" s="2" t="str">
        <f>'2'!A3</f>
        <v>Naziv društva za upravljanje investicionim fondom: Društvo za upravljanje investicionim fondovima Kristal invest A.D. Banja Luka</v>
      </c>
    </row>
    <row r="4" spans="2:12" ht="13">
      <c r="B4" s="2" t="str">
        <f>'2'!A4</f>
        <v>Matični broj društva za upravljanje investicionim fondom: 01935615</v>
      </c>
    </row>
    <row r="5" spans="2:12" ht="13">
      <c r="B5" s="2" t="str">
        <f>'2'!A5</f>
        <v>JIB društva za upravljanje investicionim fondom: 4400819920004</v>
      </c>
    </row>
    <row r="6" spans="2:12" ht="13">
      <c r="B6" s="2" t="str">
        <f>'2'!A6</f>
        <v>JIB otvorenog investicionog fonda: JP-A-8</v>
      </c>
    </row>
    <row r="9" spans="2:12" ht="13">
      <c r="B9" s="187" t="s">
        <v>840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</row>
    <row r="10" spans="2:12" ht="13">
      <c r="B10" s="187" t="s">
        <v>841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</row>
    <row r="12" spans="2:12" ht="13">
      <c r="B12" s="203" t="s">
        <v>842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</row>
    <row r="14" spans="2:12" ht="40.5" customHeight="1">
      <c r="B14" s="128" t="s">
        <v>843</v>
      </c>
      <c r="C14" s="194" t="s">
        <v>844</v>
      </c>
      <c r="D14" s="195"/>
      <c r="E14" s="194" t="s">
        <v>353</v>
      </c>
      <c r="F14" s="195"/>
      <c r="G14" s="194" t="s">
        <v>845</v>
      </c>
      <c r="H14" s="195"/>
      <c r="I14" s="194" t="s">
        <v>846</v>
      </c>
      <c r="J14" s="195"/>
      <c r="K14" s="194" t="s">
        <v>847</v>
      </c>
      <c r="L14" s="195"/>
    </row>
    <row r="15" spans="2:12" ht="10.5" customHeight="1">
      <c r="B15" s="129">
        <v>1</v>
      </c>
      <c r="C15" s="188">
        <v>2</v>
      </c>
      <c r="D15" s="189"/>
      <c r="E15" s="188">
        <v>3</v>
      </c>
      <c r="F15" s="189"/>
      <c r="G15" s="188">
        <v>4</v>
      </c>
      <c r="H15" s="189"/>
      <c r="I15" s="188">
        <v>5</v>
      </c>
      <c r="J15" s="189"/>
      <c r="K15" s="188">
        <v>6</v>
      </c>
      <c r="L15" s="189"/>
    </row>
    <row r="16" spans="2:12" ht="13">
      <c r="B16" s="129" t="s">
        <v>234</v>
      </c>
      <c r="C16" s="196"/>
      <c r="D16" s="197"/>
      <c r="E16" s="192"/>
      <c r="F16" s="193"/>
      <c r="G16" s="190"/>
      <c r="H16" s="191"/>
      <c r="I16" s="190"/>
      <c r="J16" s="191"/>
      <c r="K16" s="190"/>
      <c r="L16" s="191"/>
    </row>
    <row r="17" spans="2:12" ht="13">
      <c r="B17" s="130"/>
      <c r="C17" s="196" t="s">
        <v>727</v>
      </c>
      <c r="D17" s="197"/>
      <c r="E17" s="192"/>
      <c r="F17" s="193"/>
      <c r="G17" s="190"/>
      <c r="H17" s="191"/>
      <c r="I17" s="190"/>
      <c r="J17" s="191"/>
      <c r="K17" s="190"/>
      <c r="L17" s="191"/>
    </row>
    <row r="18" spans="2:12" ht="13"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 ht="13">
      <c r="B19" s="203" t="s">
        <v>848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</row>
    <row r="20" spans="2:12" ht="13"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2:12" ht="13">
      <c r="B21" s="196" t="s">
        <v>849</v>
      </c>
      <c r="C21" s="207"/>
      <c r="D21" s="207"/>
      <c r="E21" s="207"/>
      <c r="F21" s="207"/>
      <c r="G21" s="207"/>
      <c r="H21" s="207"/>
      <c r="I21" s="207"/>
      <c r="J21" s="197"/>
    </row>
    <row r="22" spans="2:12" ht="27.75" customHeight="1">
      <c r="B22" s="128" t="s">
        <v>843</v>
      </c>
      <c r="C22" s="194" t="s">
        <v>844</v>
      </c>
      <c r="D22" s="195"/>
      <c r="E22" s="194" t="s">
        <v>850</v>
      </c>
      <c r="F22" s="195"/>
      <c r="G22" s="194" t="s">
        <v>851</v>
      </c>
      <c r="H22" s="195"/>
      <c r="I22" s="194" t="s">
        <v>852</v>
      </c>
      <c r="J22" s="195"/>
    </row>
    <row r="23" spans="2:12" ht="10.5" customHeight="1">
      <c r="B23" s="129">
        <v>1</v>
      </c>
      <c r="C23" s="188">
        <v>2</v>
      </c>
      <c r="D23" s="189"/>
      <c r="E23" s="188">
        <v>3</v>
      </c>
      <c r="F23" s="189"/>
      <c r="G23" s="188">
        <v>4</v>
      </c>
      <c r="H23" s="189"/>
      <c r="I23" s="188">
        <v>5</v>
      </c>
      <c r="J23" s="189"/>
    </row>
    <row r="24" spans="2:12" ht="13">
      <c r="B24" s="129" t="s">
        <v>234</v>
      </c>
      <c r="C24" s="196"/>
      <c r="D24" s="197"/>
      <c r="E24" s="192"/>
      <c r="F24" s="193"/>
      <c r="G24" s="196"/>
      <c r="H24" s="197"/>
      <c r="I24" s="190"/>
      <c r="J24" s="191"/>
    </row>
    <row r="25" spans="2:12" ht="13">
      <c r="B25" s="129"/>
      <c r="C25" s="201" t="s">
        <v>853</v>
      </c>
      <c r="D25" s="202"/>
      <c r="E25" s="192"/>
      <c r="F25" s="193"/>
      <c r="G25" s="196"/>
      <c r="H25" s="197"/>
      <c r="I25" s="190"/>
      <c r="J25" s="191"/>
    </row>
    <row r="26" spans="2:12" ht="13">
      <c r="B26" s="196" t="s">
        <v>854</v>
      </c>
      <c r="C26" s="207"/>
      <c r="D26" s="207"/>
      <c r="E26" s="207"/>
      <c r="F26" s="207"/>
      <c r="G26" s="207"/>
      <c r="H26" s="207"/>
      <c r="I26" s="207"/>
      <c r="J26" s="197"/>
    </row>
    <row r="27" spans="2:12" ht="24.75" customHeight="1">
      <c r="B27" s="128" t="s">
        <v>843</v>
      </c>
      <c r="C27" s="194" t="s">
        <v>844</v>
      </c>
      <c r="D27" s="195"/>
      <c r="E27" s="194" t="s">
        <v>855</v>
      </c>
      <c r="F27" s="195"/>
      <c r="G27" s="194" t="s">
        <v>856</v>
      </c>
      <c r="H27" s="195"/>
      <c r="I27" s="194" t="s">
        <v>857</v>
      </c>
      <c r="J27" s="195"/>
    </row>
    <row r="28" spans="2:12" ht="13">
      <c r="B28" s="129" t="s">
        <v>234</v>
      </c>
      <c r="C28" s="196"/>
      <c r="D28" s="197"/>
      <c r="E28" s="190"/>
      <c r="F28" s="191"/>
      <c r="G28" s="188"/>
      <c r="H28" s="189"/>
      <c r="I28" s="190"/>
      <c r="J28" s="191"/>
    </row>
    <row r="29" spans="2:12" ht="13">
      <c r="B29" s="129"/>
      <c r="C29" s="201" t="s">
        <v>858</v>
      </c>
      <c r="D29" s="202"/>
      <c r="E29" s="190"/>
      <c r="F29" s="191"/>
      <c r="G29" s="188"/>
      <c r="H29" s="189"/>
      <c r="I29" s="190"/>
      <c r="J29" s="191"/>
    </row>
    <row r="30" spans="2:12" ht="13">
      <c r="B30" s="196" t="s">
        <v>859</v>
      </c>
      <c r="C30" s="207"/>
      <c r="D30" s="197"/>
      <c r="E30" s="190"/>
      <c r="F30" s="191"/>
      <c r="G30" s="188"/>
      <c r="H30" s="189"/>
      <c r="I30" s="190"/>
      <c r="J30" s="191"/>
    </row>
    <row r="31" spans="2:12" ht="27" customHeight="1"/>
    <row r="32" spans="2:12" ht="13">
      <c r="B32" s="203" t="s">
        <v>860</v>
      </c>
      <c r="C32" s="203"/>
      <c r="D32" s="203"/>
      <c r="E32" s="203"/>
      <c r="F32" s="203"/>
      <c r="G32" s="203"/>
      <c r="H32" s="203"/>
      <c r="I32" s="203"/>
      <c r="J32" s="203"/>
      <c r="K32" s="203"/>
    </row>
    <row r="34" spans="2:12" ht="21" customHeight="1">
      <c r="B34" s="204" t="s">
        <v>861</v>
      </c>
      <c r="C34" s="205"/>
      <c r="D34" s="205"/>
      <c r="E34" s="206"/>
      <c r="F34" s="204" t="s">
        <v>862</v>
      </c>
      <c r="G34" s="205"/>
      <c r="H34" s="206"/>
      <c r="I34" s="204" t="s">
        <v>863</v>
      </c>
      <c r="J34" s="205"/>
      <c r="K34" s="206"/>
    </row>
    <row r="35" spans="2:12" ht="13">
      <c r="B35" s="198"/>
      <c r="C35" s="199"/>
      <c r="D35" s="199"/>
      <c r="E35" s="200"/>
      <c r="F35" s="209"/>
      <c r="G35" s="210"/>
      <c r="H35" s="211"/>
      <c r="I35" s="196"/>
      <c r="J35" s="207"/>
      <c r="K35" s="197"/>
    </row>
    <row r="36" spans="2:12" ht="13">
      <c r="B36" s="196" t="s">
        <v>864</v>
      </c>
      <c r="C36" s="207"/>
      <c r="D36" s="207"/>
      <c r="E36" s="197"/>
      <c r="F36" s="209">
        <v>666106</v>
      </c>
      <c r="G36" s="210"/>
      <c r="H36" s="211"/>
      <c r="I36" s="188" t="s">
        <v>865</v>
      </c>
      <c r="J36" s="208"/>
      <c r="K36" s="189"/>
    </row>
    <row r="37" spans="2:12" ht="13">
      <c r="B37" s="97"/>
      <c r="C37" s="97"/>
      <c r="D37" s="97" t="s">
        <v>727</v>
      </c>
      <c r="E37" s="97"/>
      <c r="F37" s="97"/>
      <c r="G37" s="97"/>
      <c r="H37" s="97">
        <v>666106</v>
      </c>
      <c r="I37" s="97"/>
      <c r="J37" s="97"/>
      <c r="K37" s="97"/>
      <c r="L37" s="97"/>
    </row>
    <row r="38" spans="2:12" ht="13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2:12" ht="31.5" customHeight="1">
      <c r="B39" s="97" t="s">
        <v>160</v>
      </c>
      <c r="C39" s="97"/>
      <c r="D39" s="97"/>
      <c r="E39" s="97"/>
      <c r="F39" s="187" t="s">
        <v>229</v>
      </c>
      <c r="G39" s="187"/>
      <c r="H39" s="97"/>
      <c r="I39" s="97" t="s">
        <v>162</v>
      </c>
      <c r="J39" s="171" t="s">
        <v>163</v>
      </c>
      <c r="K39" s="171"/>
      <c r="L39" s="171"/>
    </row>
    <row r="40" spans="2:12" ht="36" customHeight="1">
      <c r="B40" s="97" t="s">
        <v>164</v>
      </c>
      <c r="C40" s="97"/>
      <c r="D40" s="97"/>
      <c r="E40" s="97"/>
      <c r="F40" s="176" t="s">
        <v>165</v>
      </c>
      <c r="G40" s="176"/>
      <c r="H40" s="97"/>
      <c r="I40" s="97"/>
      <c r="J40" s="176" t="s">
        <v>166</v>
      </c>
      <c r="K40" s="176"/>
      <c r="L40" s="176"/>
    </row>
    <row r="41" spans="2:12" ht="13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2:12" ht="13"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2:12" ht="13"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1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2:12" ht="13">
      <c r="B45" s="97"/>
      <c r="C45" s="97"/>
      <c r="D45" s="97"/>
      <c r="E45" s="97"/>
      <c r="F45" s="131"/>
      <c r="G45" s="131"/>
      <c r="H45" s="131"/>
      <c r="I45" s="47"/>
      <c r="J45" s="47"/>
      <c r="K45" s="47"/>
    </row>
    <row r="46" spans="2:12" ht="13">
      <c r="C46" s="132"/>
    </row>
    <row r="48" spans="2:12" ht="13">
      <c r="C48" s="150"/>
      <c r="D48" s="150"/>
      <c r="E48" s="150"/>
      <c r="F48" s="150"/>
    </row>
    <row r="49" spans="3:6" ht="13">
      <c r="C49" s="150"/>
      <c r="D49" s="150"/>
      <c r="E49" s="150"/>
      <c r="F49" s="150"/>
    </row>
    <row r="50" spans="3:6" ht="13">
      <c r="C50" s="150"/>
      <c r="D50" s="150"/>
      <c r="E50" s="150"/>
      <c r="F50" s="150"/>
    </row>
    <row r="82" spans="10:12" ht="13">
      <c r="J82" s="133"/>
      <c r="K82" s="133"/>
    </row>
    <row r="83" spans="10:12" ht="13">
      <c r="J83" s="133"/>
      <c r="K83" s="133"/>
    </row>
    <row r="84" spans="10:12" ht="13">
      <c r="L84" s="133"/>
    </row>
    <row r="85" spans="10:12" ht="13">
      <c r="L85" s="133"/>
    </row>
    <row r="86" spans="10:12" ht="21.75" customHeight="1"/>
  </sheetData>
  <mergeCells count="73"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R89"/>
  <sheetViews>
    <sheetView view="pageBreakPreview" zoomScaleNormal="100" zoomScaleSheetLayoutView="100" workbookViewId="0">
      <selection activeCell="F15" sqref="F15"/>
    </sheetView>
  </sheetViews>
  <sheetFormatPr defaultColWidth="8" defaultRowHeight="12.75" customHeight="1"/>
  <cols>
    <col min="1" max="1" width="17.81640625" style="1" customWidth="1"/>
    <col min="2" max="2" width="50.7265625" style="2" customWidth="1"/>
    <col min="3" max="3" width="5.54296875" style="2" customWidth="1"/>
    <col min="4" max="5" width="15.26953125" style="2" customWidth="1"/>
    <col min="6" max="252" width="9.1796875" style="2" customWidth="1"/>
  </cols>
  <sheetData>
    <row r="1" spans="1:5" ht="13">
      <c r="A1" s="2" t="str">
        <f>'1'!A1</f>
        <v xml:space="preserve">Naziv investicionog fonda: Opportunity fund </v>
      </c>
      <c r="C1" s="1"/>
    </row>
    <row r="2" spans="1:5" ht="13">
      <c r="A2" s="2" t="str">
        <f>'1'!A2</f>
        <v xml:space="preserve">Registarski broj investicionog fonda: </v>
      </c>
      <c r="C2" s="1"/>
    </row>
    <row r="3" spans="1:5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5" ht="13">
      <c r="A4" s="2" t="str">
        <f>'1'!A4</f>
        <v>Matični broj društva za upravljanje investicionim fondom: 01935615</v>
      </c>
      <c r="C4" s="1"/>
    </row>
    <row r="5" spans="1:5" ht="13">
      <c r="A5" s="2" t="str">
        <f>'1'!A5</f>
        <v>JIB društva za upravljanje investicionim fondom: 4400819920004</v>
      </c>
      <c r="C5" s="1"/>
    </row>
    <row r="6" spans="1:5" ht="13">
      <c r="A6" s="2" t="str">
        <f>'1'!A6</f>
        <v>JIB otvorenog investicionog fonda: JP-A-8</v>
      </c>
      <c r="C6" s="1"/>
    </row>
    <row r="8" spans="1:5" ht="13">
      <c r="B8" s="1" t="s">
        <v>167</v>
      </c>
      <c r="C8" s="18"/>
    </row>
    <row r="9" spans="1:5" ht="13">
      <c r="B9" s="1" t="s">
        <v>168</v>
      </c>
      <c r="C9" s="18"/>
    </row>
    <row r="10" spans="1:5" ht="13">
      <c r="B10" s="1" t="s">
        <v>169</v>
      </c>
      <c r="D10" s="2" t="s">
        <v>7</v>
      </c>
    </row>
    <row r="11" spans="1:5" ht="25.5" customHeight="1">
      <c r="A11" s="4" t="s">
        <v>8</v>
      </c>
      <c r="B11" s="4" t="s">
        <v>9</v>
      </c>
      <c r="C11" s="4" t="s">
        <v>10</v>
      </c>
      <c r="D11" s="4" t="s">
        <v>11</v>
      </c>
      <c r="E11" s="4" t="s">
        <v>170</v>
      </c>
    </row>
    <row r="12" spans="1:5" ht="13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3">
      <c r="A13" s="5"/>
      <c r="B13" s="6" t="s">
        <v>171</v>
      </c>
      <c r="C13" s="5">
        <v>201</v>
      </c>
      <c r="D13" s="7"/>
      <c r="E13" s="7"/>
    </row>
    <row r="14" spans="1:5" ht="13">
      <c r="A14" s="5"/>
      <c r="B14" s="6" t="s">
        <v>172</v>
      </c>
      <c r="C14" s="5">
        <v>202</v>
      </c>
      <c r="D14" s="19">
        <v>747595</v>
      </c>
      <c r="E14" s="19">
        <v>101985</v>
      </c>
    </row>
    <row r="15" spans="1:5" ht="13">
      <c r="A15" s="9">
        <v>700</v>
      </c>
      <c r="B15" s="12" t="s">
        <v>173</v>
      </c>
      <c r="C15" s="9">
        <v>203</v>
      </c>
      <c r="D15" s="7">
        <v>332308</v>
      </c>
      <c r="E15" s="20">
        <v>83024</v>
      </c>
    </row>
    <row r="16" spans="1:5" ht="13">
      <c r="A16" s="9">
        <v>701</v>
      </c>
      <c r="B16" s="12" t="s">
        <v>174</v>
      </c>
      <c r="C16" s="9">
        <v>204</v>
      </c>
      <c r="D16" s="7">
        <v>28115</v>
      </c>
      <c r="E16" s="20">
        <v>9436</v>
      </c>
    </row>
    <row r="17" spans="1:5" ht="25.5" customHeight="1">
      <c r="A17" s="9">
        <v>702</v>
      </c>
      <c r="B17" s="12" t="s">
        <v>175</v>
      </c>
      <c r="C17" s="9">
        <v>205</v>
      </c>
      <c r="D17" s="7">
        <v>15035</v>
      </c>
      <c r="E17" s="20">
        <v>9394</v>
      </c>
    </row>
    <row r="18" spans="1:5" ht="13">
      <c r="A18" s="9">
        <v>709</v>
      </c>
      <c r="B18" s="12" t="s">
        <v>176</v>
      </c>
      <c r="C18" s="9">
        <v>206</v>
      </c>
      <c r="D18" s="139">
        <v>372137</v>
      </c>
      <c r="E18" s="20">
        <v>131</v>
      </c>
    </row>
    <row r="19" spans="1:5" ht="13">
      <c r="A19" s="9"/>
      <c r="B19" s="12" t="s">
        <v>177</v>
      </c>
      <c r="C19" s="9">
        <v>207</v>
      </c>
      <c r="D19" s="20">
        <v>331213</v>
      </c>
      <c r="E19" s="20">
        <v>461095</v>
      </c>
    </row>
    <row r="20" spans="1:5" ht="25.5" customHeight="1">
      <c r="A20" s="9">
        <v>710</v>
      </c>
      <c r="B20" s="12" t="s">
        <v>178</v>
      </c>
      <c r="C20" s="9">
        <v>208</v>
      </c>
      <c r="D20" s="7">
        <v>331213</v>
      </c>
      <c r="E20" s="20">
        <v>461095</v>
      </c>
    </row>
    <row r="21" spans="1:5" ht="13">
      <c r="A21" s="9">
        <v>711</v>
      </c>
      <c r="B21" s="12" t="s">
        <v>179</v>
      </c>
      <c r="C21" s="9">
        <v>209</v>
      </c>
      <c r="D21" s="7">
        <v>0</v>
      </c>
      <c r="E21" s="20">
        <v>0</v>
      </c>
    </row>
    <row r="22" spans="1:5" ht="13">
      <c r="A22" s="9">
        <v>719</v>
      </c>
      <c r="B22" s="12" t="s">
        <v>180</v>
      </c>
      <c r="C22" s="9">
        <v>210</v>
      </c>
      <c r="D22" s="7">
        <v>0</v>
      </c>
      <c r="E22" s="7">
        <v>0</v>
      </c>
    </row>
    <row r="23" spans="1:5" ht="13">
      <c r="A23" s="9">
        <v>73</v>
      </c>
      <c r="B23" s="12" t="s">
        <v>181</v>
      </c>
      <c r="C23" s="9">
        <v>211</v>
      </c>
      <c r="D23" s="20">
        <v>658366</v>
      </c>
      <c r="E23" s="20">
        <v>231617</v>
      </c>
    </row>
    <row r="24" spans="1:5" ht="13">
      <c r="A24" s="9">
        <v>600</v>
      </c>
      <c r="B24" s="12" t="s">
        <v>182</v>
      </c>
      <c r="C24" s="9">
        <v>212</v>
      </c>
      <c r="D24" s="7">
        <v>657193</v>
      </c>
      <c r="E24" s="20">
        <v>204289</v>
      </c>
    </row>
    <row r="25" spans="1:5" ht="13">
      <c r="A25" s="9">
        <v>601</v>
      </c>
      <c r="B25" s="12" t="s">
        <v>183</v>
      </c>
      <c r="C25" s="9">
        <v>213</v>
      </c>
      <c r="D25" s="7">
        <v>0</v>
      </c>
      <c r="E25" s="20">
        <v>0</v>
      </c>
    </row>
    <row r="26" spans="1:5" ht="13">
      <c r="A26" s="9">
        <v>602</v>
      </c>
      <c r="B26" s="12" t="s">
        <v>184</v>
      </c>
      <c r="C26" s="9">
        <v>214</v>
      </c>
      <c r="D26" s="7">
        <v>0</v>
      </c>
      <c r="E26" s="20">
        <v>0</v>
      </c>
    </row>
    <row r="27" spans="1:5" ht="13">
      <c r="A27" s="9">
        <v>603</v>
      </c>
      <c r="B27" s="12" t="s">
        <v>185</v>
      </c>
      <c r="C27" s="9">
        <v>215</v>
      </c>
      <c r="D27" s="7">
        <v>0</v>
      </c>
      <c r="E27" s="20">
        <v>0</v>
      </c>
    </row>
    <row r="28" spans="1:5" ht="13">
      <c r="A28" s="9">
        <v>605</v>
      </c>
      <c r="B28" s="12" t="s">
        <v>186</v>
      </c>
      <c r="C28" s="9">
        <v>216</v>
      </c>
      <c r="D28" s="7">
        <v>0</v>
      </c>
      <c r="E28" s="20">
        <v>0</v>
      </c>
    </row>
    <row r="29" spans="1:5" ht="13">
      <c r="A29" s="9">
        <v>607</v>
      </c>
      <c r="B29" s="12" t="s">
        <v>187</v>
      </c>
      <c r="C29" s="9">
        <v>217</v>
      </c>
      <c r="D29" s="138"/>
      <c r="E29" s="20">
        <v>0</v>
      </c>
    </row>
    <row r="30" spans="1:5" ht="13">
      <c r="A30" s="9" t="s">
        <v>188</v>
      </c>
      <c r="B30" s="12" t="s">
        <v>189</v>
      </c>
      <c r="C30" s="9">
        <v>218</v>
      </c>
      <c r="D30" s="139">
        <v>1173</v>
      </c>
      <c r="E30" s="20">
        <v>27328</v>
      </c>
    </row>
    <row r="31" spans="1:5" ht="13">
      <c r="A31" s="9"/>
      <c r="B31" s="12" t="s">
        <v>190</v>
      </c>
      <c r="C31" s="9">
        <v>219</v>
      </c>
      <c r="D31" s="20">
        <v>243708</v>
      </c>
      <c r="E31" s="20">
        <v>4417</v>
      </c>
    </row>
    <row r="32" spans="1:5" ht="13">
      <c r="A32" s="9">
        <v>610</v>
      </c>
      <c r="B32" s="12" t="s">
        <v>191</v>
      </c>
      <c r="C32" s="9">
        <v>220</v>
      </c>
      <c r="D32" s="7">
        <v>243430</v>
      </c>
      <c r="E32" s="20">
        <v>0</v>
      </c>
    </row>
    <row r="33" spans="1:5" ht="13">
      <c r="A33" s="9">
        <v>611</v>
      </c>
      <c r="B33" s="12" t="s">
        <v>192</v>
      </c>
      <c r="C33" s="9">
        <v>221</v>
      </c>
      <c r="D33" s="7">
        <v>0</v>
      </c>
      <c r="E33" s="20">
        <v>0</v>
      </c>
    </row>
    <row r="34" spans="1:5" ht="13">
      <c r="A34" s="9">
        <v>619</v>
      </c>
      <c r="B34" s="12" t="s">
        <v>193</v>
      </c>
      <c r="C34" s="9">
        <v>222</v>
      </c>
      <c r="D34" s="7">
        <v>278</v>
      </c>
      <c r="E34" s="20">
        <v>4417</v>
      </c>
    </row>
    <row r="35" spans="1:5" ht="25.5" customHeight="1">
      <c r="A35" s="9"/>
      <c r="B35" s="12" t="s">
        <v>194</v>
      </c>
      <c r="C35" s="9">
        <v>223</v>
      </c>
      <c r="D35" s="20">
        <v>176734</v>
      </c>
      <c r="E35" s="20">
        <v>327046</v>
      </c>
    </row>
    <row r="36" spans="1:5" ht="13">
      <c r="A36" s="9"/>
      <c r="B36" s="12" t="s">
        <v>195</v>
      </c>
      <c r="C36" s="9">
        <v>224</v>
      </c>
      <c r="D36" s="20">
        <v>0</v>
      </c>
      <c r="E36" s="20">
        <v>0</v>
      </c>
    </row>
    <row r="37" spans="1:5" ht="13">
      <c r="A37" s="9"/>
      <c r="B37" s="12" t="s">
        <v>196</v>
      </c>
      <c r="C37" s="9">
        <v>225</v>
      </c>
      <c r="D37" s="20">
        <v>0</v>
      </c>
      <c r="E37" s="20">
        <v>0</v>
      </c>
    </row>
    <row r="38" spans="1:5" ht="13">
      <c r="A38" s="9">
        <v>730</v>
      </c>
      <c r="B38" s="12" t="s">
        <v>197</v>
      </c>
      <c r="C38" s="9">
        <v>226</v>
      </c>
      <c r="D38" s="7">
        <v>0</v>
      </c>
      <c r="E38" s="20">
        <v>0</v>
      </c>
    </row>
    <row r="39" spans="1:5" ht="13">
      <c r="A39" s="9">
        <v>731</v>
      </c>
      <c r="B39" s="12" t="s">
        <v>198</v>
      </c>
      <c r="C39" s="9">
        <v>227</v>
      </c>
      <c r="D39" s="7">
        <v>0</v>
      </c>
      <c r="E39" s="20">
        <v>0</v>
      </c>
    </row>
    <row r="40" spans="1:5" ht="13">
      <c r="A40" s="9"/>
      <c r="B40" s="12" t="s">
        <v>199</v>
      </c>
      <c r="C40" s="9">
        <v>228</v>
      </c>
      <c r="D40" s="20">
        <v>0</v>
      </c>
      <c r="E40" s="20">
        <v>0</v>
      </c>
    </row>
    <row r="41" spans="1:5" ht="13">
      <c r="A41" s="9">
        <v>630</v>
      </c>
      <c r="B41" s="12" t="s">
        <v>200</v>
      </c>
      <c r="C41" s="9">
        <v>229</v>
      </c>
      <c r="D41" s="7">
        <v>0</v>
      </c>
      <c r="E41" s="20">
        <v>0</v>
      </c>
    </row>
    <row r="42" spans="1:5" ht="13">
      <c r="A42" s="9">
        <v>631</v>
      </c>
      <c r="B42" s="12" t="s">
        <v>201</v>
      </c>
      <c r="C42" s="9">
        <v>230</v>
      </c>
      <c r="D42" s="7">
        <v>0</v>
      </c>
      <c r="E42" s="20">
        <v>0</v>
      </c>
    </row>
    <row r="43" spans="1:5" ht="37.5" customHeight="1">
      <c r="A43" s="9"/>
      <c r="B43" s="12" t="s">
        <v>202</v>
      </c>
      <c r="C43" s="9">
        <v>231</v>
      </c>
      <c r="D43" s="20">
        <v>176734</v>
      </c>
      <c r="E43" s="20">
        <v>327046</v>
      </c>
    </row>
    <row r="44" spans="1:5" ht="25.5" customHeight="1">
      <c r="A44" s="9"/>
      <c r="B44" s="12" t="s">
        <v>203</v>
      </c>
      <c r="C44" s="9">
        <v>232</v>
      </c>
      <c r="D44" s="20">
        <v>0</v>
      </c>
      <c r="E44" s="20">
        <v>0</v>
      </c>
    </row>
    <row r="45" spans="1:5" ht="13">
      <c r="A45" s="9"/>
      <c r="B45" s="12" t="s">
        <v>204</v>
      </c>
      <c r="C45" s="9">
        <v>233</v>
      </c>
      <c r="D45" s="7"/>
      <c r="E45" s="20"/>
    </row>
    <row r="46" spans="1:5" ht="13">
      <c r="A46" s="9">
        <v>821</v>
      </c>
      <c r="B46" s="12" t="s">
        <v>205</v>
      </c>
      <c r="C46" s="9">
        <v>234</v>
      </c>
      <c r="D46" s="7">
        <v>0</v>
      </c>
      <c r="E46" s="20">
        <v>0</v>
      </c>
    </row>
    <row r="47" spans="1:5" ht="13">
      <c r="A47" s="9" t="s">
        <v>206</v>
      </c>
      <c r="B47" s="12" t="s">
        <v>207</v>
      </c>
      <c r="C47" s="9">
        <v>235</v>
      </c>
      <c r="D47" s="7">
        <v>0</v>
      </c>
      <c r="E47" s="20">
        <v>0</v>
      </c>
    </row>
    <row r="48" spans="1:5" ht="13">
      <c r="A48" s="9" t="s">
        <v>206</v>
      </c>
      <c r="B48" s="12" t="s">
        <v>208</v>
      </c>
      <c r="C48" s="9">
        <v>236</v>
      </c>
      <c r="D48" s="7">
        <v>0</v>
      </c>
      <c r="E48" s="20">
        <v>0</v>
      </c>
    </row>
    <row r="49" spans="1:5" ht="38.25" customHeight="1">
      <c r="A49" s="9"/>
      <c r="B49" s="12" t="s">
        <v>209</v>
      </c>
      <c r="C49" s="9">
        <v>237</v>
      </c>
      <c r="D49" s="20">
        <v>176734</v>
      </c>
      <c r="E49" s="20">
        <v>327046</v>
      </c>
    </row>
    <row r="50" spans="1:5" ht="25.5" customHeight="1">
      <c r="A50" s="9"/>
      <c r="B50" s="12" t="s">
        <v>210</v>
      </c>
      <c r="C50" s="9">
        <v>238</v>
      </c>
      <c r="D50" s="20">
        <v>0</v>
      </c>
      <c r="E50" s="20">
        <v>0</v>
      </c>
    </row>
    <row r="51" spans="1:5" ht="25.5" customHeight="1">
      <c r="A51" s="9"/>
      <c r="B51" s="12" t="s">
        <v>211</v>
      </c>
      <c r="C51" s="9">
        <v>239</v>
      </c>
      <c r="D51" s="20">
        <v>172</v>
      </c>
      <c r="E51" s="20">
        <v>1004</v>
      </c>
    </row>
    <row r="52" spans="1:5" ht="13">
      <c r="A52" s="9">
        <v>720</v>
      </c>
      <c r="B52" s="12" t="s">
        <v>212</v>
      </c>
      <c r="C52" s="9">
        <v>240</v>
      </c>
      <c r="D52" s="7">
        <v>0</v>
      </c>
      <c r="E52" s="20">
        <v>0</v>
      </c>
    </row>
    <row r="53" spans="1:5" ht="25.5" customHeight="1">
      <c r="A53" s="9">
        <v>721</v>
      </c>
      <c r="B53" s="12" t="s">
        <v>213</v>
      </c>
      <c r="C53" s="9">
        <v>241</v>
      </c>
      <c r="D53" s="7">
        <v>172</v>
      </c>
      <c r="E53" s="20">
        <v>1004</v>
      </c>
    </row>
    <row r="54" spans="1:5" ht="25.5" customHeight="1">
      <c r="A54" s="9">
        <v>722</v>
      </c>
      <c r="B54" s="12" t="s">
        <v>214</v>
      </c>
      <c r="C54" s="9">
        <v>242</v>
      </c>
      <c r="D54" s="7">
        <v>0</v>
      </c>
      <c r="E54" s="20">
        <v>0</v>
      </c>
    </row>
    <row r="55" spans="1:5" ht="13">
      <c r="A55" s="9">
        <v>723</v>
      </c>
      <c r="B55" s="12" t="s">
        <v>215</v>
      </c>
      <c r="C55" s="9">
        <v>243</v>
      </c>
      <c r="D55" s="7">
        <v>0</v>
      </c>
      <c r="E55" s="20">
        <v>0</v>
      </c>
    </row>
    <row r="56" spans="1:5" ht="13">
      <c r="A56" s="9">
        <v>729</v>
      </c>
      <c r="B56" s="12" t="s">
        <v>216</v>
      </c>
      <c r="C56" s="9">
        <v>244</v>
      </c>
      <c r="D56" s="7">
        <v>0</v>
      </c>
      <c r="E56" s="20">
        <v>0</v>
      </c>
    </row>
    <row r="57" spans="1:5" ht="13">
      <c r="A57" s="9"/>
      <c r="B57" s="12" t="s">
        <v>217</v>
      </c>
      <c r="C57" s="9">
        <v>245</v>
      </c>
      <c r="D57" s="20">
        <v>101</v>
      </c>
      <c r="E57" s="20">
        <v>1005</v>
      </c>
    </row>
    <row r="58" spans="1:5" ht="13">
      <c r="A58" s="9">
        <v>620</v>
      </c>
      <c r="B58" s="12" t="s">
        <v>218</v>
      </c>
      <c r="C58" s="9">
        <v>246</v>
      </c>
      <c r="D58" s="7">
        <v>0</v>
      </c>
      <c r="E58" s="20">
        <v>0</v>
      </c>
    </row>
    <row r="59" spans="1:5" ht="25.5" customHeight="1">
      <c r="A59" s="9">
        <v>621</v>
      </c>
      <c r="B59" s="12" t="s">
        <v>219</v>
      </c>
      <c r="C59" s="9">
        <v>247</v>
      </c>
      <c r="D59" s="7">
        <v>101</v>
      </c>
      <c r="E59" s="20">
        <v>1005</v>
      </c>
    </row>
    <row r="60" spans="1:5" ht="25.5" customHeight="1">
      <c r="A60" s="9">
        <v>622</v>
      </c>
      <c r="B60" s="12" t="s">
        <v>220</v>
      </c>
      <c r="C60" s="9">
        <v>248</v>
      </c>
      <c r="D60" s="7">
        <v>0</v>
      </c>
      <c r="E60" s="20">
        <v>0</v>
      </c>
    </row>
    <row r="61" spans="1:5" ht="13">
      <c r="A61" s="9">
        <v>623</v>
      </c>
      <c r="B61" s="12" t="s">
        <v>221</v>
      </c>
      <c r="C61" s="9">
        <v>249</v>
      </c>
      <c r="D61" s="7">
        <v>0</v>
      </c>
      <c r="E61" s="20">
        <v>0</v>
      </c>
    </row>
    <row r="62" spans="1:5" ht="13">
      <c r="A62" s="9">
        <v>629</v>
      </c>
      <c r="B62" s="12" t="s">
        <v>222</v>
      </c>
      <c r="C62" s="9">
        <v>250</v>
      </c>
      <c r="D62" s="7">
        <v>0</v>
      </c>
      <c r="E62" s="20">
        <v>0</v>
      </c>
    </row>
    <row r="63" spans="1:5" ht="25.5" customHeight="1">
      <c r="A63" s="9"/>
      <c r="B63" s="12" t="s">
        <v>223</v>
      </c>
      <c r="C63" s="9">
        <v>251</v>
      </c>
      <c r="D63" s="20">
        <v>71</v>
      </c>
      <c r="E63" s="20">
        <v>0</v>
      </c>
    </row>
    <row r="64" spans="1:5" ht="13">
      <c r="A64" s="9"/>
      <c r="B64" s="12" t="s">
        <v>224</v>
      </c>
      <c r="C64" s="9">
        <v>252</v>
      </c>
      <c r="D64" s="20">
        <v>0</v>
      </c>
      <c r="E64" s="20">
        <v>1</v>
      </c>
    </row>
    <row r="65" spans="1:5" ht="38.25" customHeight="1">
      <c r="A65" s="9"/>
      <c r="B65" s="12" t="s">
        <v>225</v>
      </c>
      <c r="C65" s="9">
        <v>253</v>
      </c>
      <c r="D65" s="20">
        <v>176805</v>
      </c>
      <c r="E65" s="20">
        <v>327045</v>
      </c>
    </row>
    <row r="66" spans="1:5" ht="13">
      <c r="A66" s="9"/>
      <c r="B66" s="12" t="s">
        <v>226</v>
      </c>
      <c r="C66" s="9">
        <v>254</v>
      </c>
      <c r="D66" s="20">
        <v>0</v>
      </c>
      <c r="E66" s="20">
        <v>0</v>
      </c>
    </row>
    <row r="67" spans="1:5" ht="13">
      <c r="A67" s="9"/>
      <c r="B67" s="12" t="s">
        <v>227</v>
      </c>
      <c r="C67" s="9">
        <v>255</v>
      </c>
      <c r="D67" s="13">
        <v>6.0600000000000001E-2</v>
      </c>
      <c r="E67" s="21">
        <v>0.1014</v>
      </c>
    </row>
    <row r="68" spans="1:5" ht="13">
      <c r="A68" s="9"/>
      <c r="B68" s="12" t="s">
        <v>228</v>
      </c>
      <c r="C68" s="9">
        <v>256</v>
      </c>
      <c r="D68" s="13">
        <v>6.0600000000000001E-2</v>
      </c>
      <c r="E68" s="21">
        <v>0.1014</v>
      </c>
    </row>
    <row r="69" spans="1:5" ht="13">
      <c r="A69" s="16"/>
      <c r="B69" s="16"/>
      <c r="C69" s="16"/>
      <c r="D69" s="16"/>
      <c r="E69" s="16"/>
    </row>
    <row r="70" spans="1:5" ht="13"/>
    <row r="71" spans="1:5" ht="44.25" customHeight="1">
      <c r="A71" s="14" t="s">
        <v>160</v>
      </c>
      <c r="B71" s="15" t="s">
        <v>229</v>
      </c>
      <c r="C71" s="2" t="s">
        <v>162</v>
      </c>
      <c r="D71" s="141" t="s">
        <v>163</v>
      </c>
      <c r="E71" s="141"/>
    </row>
    <row r="72" spans="1:5" ht="27" customHeight="1">
      <c r="A72" s="14" t="s">
        <v>230</v>
      </c>
      <c r="B72" s="17" t="s">
        <v>165</v>
      </c>
      <c r="D72" s="143" t="s">
        <v>166</v>
      </c>
      <c r="E72" s="143"/>
    </row>
    <row r="73" spans="1:5" ht="13"/>
    <row r="74" spans="1:5" ht="13"/>
    <row r="75" spans="1:5" ht="13"/>
    <row r="76" spans="1:5" ht="13"/>
    <row r="77" spans="1:5" ht="13">
      <c r="A77" s="16"/>
      <c r="B77" s="23"/>
      <c r="C77" s="23"/>
      <c r="D77" s="23"/>
      <c r="E77" s="23"/>
    </row>
    <row r="78" spans="1:5" ht="13">
      <c r="A78" s="16"/>
      <c r="B78" s="23"/>
      <c r="C78" s="23"/>
      <c r="D78" s="23"/>
      <c r="E78" s="23"/>
    </row>
    <row r="79" spans="1:5" ht="13">
      <c r="A79" s="16"/>
      <c r="B79" s="23"/>
      <c r="C79" s="23"/>
      <c r="D79" s="23"/>
      <c r="E79" s="23"/>
    </row>
    <row r="80" spans="1:5" ht="13">
      <c r="A80" s="16"/>
      <c r="B80" s="23"/>
      <c r="C80" s="23"/>
      <c r="D80" s="23"/>
      <c r="E80" s="23"/>
    </row>
    <row r="81" spans="1:5" ht="13">
      <c r="A81" s="16"/>
      <c r="B81" s="23"/>
      <c r="C81" s="23"/>
      <c r="D81" s="23"/>
      <c r="E81" s="23"/>
    </row>
    <row r="82" spans="1:5" ht="13">
      <c r="A82" s="16"/>
      <c r="B82" s="23"/>
      <c r="C82" s="23"/>
      <c r="D82" s="23"/>
      <c r="E82" s="23"/>
    </row>
    <row r="83" spans="1:5" ht="13">
      <c r="A83" s="16"/>
      <c r="B83" s="23"/>
      <c r="C83" s="23"/>
      <c r="D83" s="23"/>
      <c r="E83" s="23"/>
    </row>
    <row r="84" spans="1:5" ht="13">
      <c r="A84" s="16"/>
      <c r="B84" s="23"/>
      <c r="C84" s="23"/>
      <c r="D84" s="23"/>
      <c r="E84" s="23"/>
    </row>
    <row r="85" spans="1:5" ht="13">
      <c r="A85" s="16"/>
      <c r="B85" s="23"/>
      <c r="C85" s="23"/>
      <c r="D85" s="23"/>
      <c r="E85" s="23"/>
    </row>
    <row r="86" spans="1:5" ht="13">
      <c r="A86" s="16"/>
      <c r="B86" s="23"/>
      <c r="C86" s="23"/>
      <c r="D86" s="23"/>
      <c r="E86" s="23"/>
    </row>
    <row r="87" spans="1:5" ht="13">
      <c r="A87" s="16"/>
      <c r="B87" s="23"/>
      <c r="C87" s="23"/>
      <c r="D87" s="23"/>
      <c r="E87" s="23"/>
    </row>
    <row r="88" spans="1:5" ht="13">
      <c r="A88" s="16"/>
      <c r="B88" s="23"/>
      <c r="C88" s="23"/>
      <c r="D88" s="23"/>
      <c r="E88" s="23"/>
    </row>
    <row r="89" spans="1:5" ht="13">
      <c r="A89" s="16"/>
      <c r="B89" s="23"/>
      <c r="C89" s="23"/>
      <c r="D89" s="23"/>
      <c r="E89" s="23"/>
    </row>
  </sheetData>
  <mergeCells count="2">
    <mergeCell ref="D71:E71"/>
    <mergeCell ref="D72:E72"/>
  </mergeCells>
  <pageMargins left="0.75" right="0.75" top="1" bottom="1" header="0.5" footer="0.5"/>
  <pageSetup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IT46"/>
  <sheetViews>
    <sheetView view="pageBreakPreview" topLeftCell="A10" zoomScaleNormal="100" zoomScaleSheetLayoutView="100" workbookViewId="0">
      <selection activeCell="H23" sqref="H23"/>
    </sheetView>
  </sheetViews>
  <sheetFormatPr defaultColWidth="8" defaultRowHeight="12.75" customHeight="1"/>
  <cols>
    <col min="1" max="1" width="17.81640625" style="24" customWidth="1"/>
    <col min="2" max="2" width="64.81640625" style="24" customWidth="1"/>
    <col min="3" max="3" width="8" style="24"/>
    <col min="4" max="4" width="16.81640625" style="24" customWidth="1"/>
    <col min="5" max="5" width="16.7265625" style="24" customWidth="1"/>
    <col min="6" max="254" width="9.1796875" style="25" customWidth="1"/>
  </cols>
  <sheetData>
    <row r="1" spans="1:6" ht="13">
      <c r="A1" s="2" t="str">
        <f>'1'!A1</f>
        <v xml:space="preserve">Naziv investicionog fonda: Opportunity fund </v>
      </c>
      <c r="B1" s="26"/>
      <c r="C1" s="2"/>
      <c r="D1" s="1"/>
      <c r="E1" s="2"/>
    </row>
    <row r="2" spans="1:6" ht="13">
      <c r="A2" s="2" t="str">
        <f>'1'!A2</f>
        <v xml:space="preserve">Registarski broj investicionog fonda: </v>
      </c>
      <c r="B2" s="26"/>
      <c r="C2" s="2"/>
      <c r="D2" s="1"/>
      <c r="E2" s="2"/>
    </row>
    <row r="3" spans="1:6" ht="13">
      <c r="A3" s="2" t="str">
        <f>'1'!A3</f>
        <v>Naziv društva za upravljanje investicionim fondom: Društvo za upravljanje investicionim fondovima Kristal invest A.D. Banja Luka</v>
      </c>
      <c r="B3" s="26"/>
      <c r="C3" s="2"/>
      <c r="D3" s="1"/>
      <c r="E3" s="2"/>
    </row>
    <row r="4" spans="1:6" ht="13">
      <c r="A4" s="2" t="str">
        <f>'1'!A4</f>
        <v>Matični broj društva za upravljanje investicionim fondom: 01935615</v>
      </c>
      <c r="B4" s="26"/>
      <c r="C4" s="2"/>
      <c r="D4" s="1"/>
      <c r="E4" s="2"/>
    </row>
    <row r="5" spans="1:6" ht="13">
      <c r="A5" s="2" t="str">
        <f>'1'!A5</f>
        <v>JIB društva za upravljanje investicionim fondom: 4400819920004</v>
      </c>
      <c r="B5" s="26"/>
      <c r="C5" s="2"/>
      <c r="D5" s="1"/>
      <c r="E5" s="2"/>
    </row>
    <row r="6" spans="1:6" ht="13">
      <c r="A6" s="2" t="str">
        <f>'1'!A6</f>
        <v>JIB otvorenog investicionog fonda: JP-A-8</v>
      </c>
      <c r="B6" s="26"/>
      <c r="C6" s="2"/>
      <c r="D6" s="1"/>
      <c r="E6" s="2"/>
    </row>
    <row r="7" spans="1:6" ht="13">
      <c r="A7" s="2"/>
      <c r="B7" s="2"/>
      <c r="C7" s="2"/>
      <c r="D7" s="2"/>
      <c r="E7" s="2"/>
    </row>
    <row r="8" spans="1:6" ht="13">
      <c r="A8" s="2"/>
      <c r="B8" s="1" t="s">
        <v>231</v>
      </c>
      <c r="C8" s="2"/>
      <c r="D8" s="2"/>
      <c r="E8" s="2"/>
    </row>
    <row r="9" spans="1:6" ht="13">
      <c r="A9" s="2"/>
      <c r="B9" s="1" t="s">
        <v>232</v>
      </c>
      <c r="C9" s="2"/>
      <c r="D9" s="2"/>
      <c r="E9" s="2"/>
    </row>
    <row r="10" spans="1:6" ht="13">
      <c r="A10" s="2"/>
      <c r="B10" s="2"/>
      <c r="C10" s="2"/>
      <c r="D10" s="2"/>
      <c r="E10" s="2"/>
    </row>
    <row r="11" spans="1:6" ht="13">
      <c r="A11" s="2"/>
      <c r="B11" s="2"/>
      <c r="C11" s="2"/>
      <c r="D11" s="2"/>
      <c r="E11" s="2" t="s">
        <v>7</v>
      </c>
    </row>
    <row r="12" spans="1:6" ht="13">
      <c r="A12" s="12" t="s">
        <v>233</v>
      </c>
      <c r="B12" s="27" t="s">
        <v>9</v>
      </c>
      <c r="C12" s="27" t="s">
        <v>10</v>
      </c>
      <c r="D12" s="27" t="s">
        <v>11</v>
      </c>
      <c r="E12" s="27" t="s">
        <v>170</v>
      </c>
    </row>
    <row r="13" spans="1:6" ht="1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6" ht="13">
      <c r="A14" s="5" t="s">
        <v>234</v>
      </c>
      <c r="B14" s="6" t="s">
        <v>235</v>
      </c>
      <c r="C14" s="28">
        <v>301</v>
      </c>
      <c r="D14" s="7">
        <v>-202784</v>
      </c>
      <c r="E14" s="7">
        <v>-1840641</v>
      </c>
      <c r="F14" s="140"/>
    </row>
    <row r="15" spans="1:6" ht="13">
      <c r="A15" s="5" t="s">
        <v>236</v>
      </c>
      <c r="B15" s="6" t="s">
        <v>237</v>
      </c>
      <c r="C15" s="28">
        <v>302</v>
      </c>
      <c r="D15" s="7">
        <v>176734</v>
      </c>
      <c r="E15" s="7">
        <v>327046</v>
      </c>
    </row>
    <row r="16" spans="1:6" ht="13">
      <c r="A16" s="5" t="s">
        <v>238</v>
      </c>
      <c r="B16" s="6" t="s">
        <v>239</v>
      </c>
      <c r="C16" s="28">
        <v>303</v>
      </c>
      <c r="D16" s="7">
        <v>71</v>
      </c>
      <c r="E16" s="7">
        <v>-1</v>
      </c>
    </row>
    <row r="17" spans="1:7" ht="13">
      <c r="A17" s="5" t="s">
        <v>240</v>
      </c>
      <c r="B17" s="6" t="s">
        <v>241</v>
      </c>
      <c r="C17" s="28">
        <v>304</v>
      </c>
      <c r="D17" s="7">
        <v>-379589</v>
      </c>
      <c r="E17" s="7">
        <v>-2167686</v>
      </c>
    </row>
    <row r="18" spans="1:7" ht="13">
      <c r="A18" s="5" t="s">
        <v>242</v>
      </c>
      <c r="B18" s="6" t="s">
        <v>243</v>
      </c>
      <c r="C18" s="28">
        <v>305</v>
      </c>
      <c r="D18" s="7">
        <v>0</v>
      </c>
      <c r="E18" s="7">
        <v>0</v>
      </c>
    </row>
    <row r="19" spans="1:7" ht="13">
      <c r="A19" s="29" t="s">
        <v>244</v>
      </c>
      <c r="B19" s="30" t="s">
        <v>245</v>
      </c>
      <c r="C19" s="31">
        <v>306</v>
      </c>
      <c r="D19" s="32">
        <v>0</v>
      </c>
      <c r="E19" s="32">
        <v>0</v>
      </c>
    </row>
    <row r="20" spans="1:7" ht="24" customHeight="1">
      <c r="A20" s="5" t="s">
        <v>246</v>
      </c>
      <c r="B20" s="12" t="s">
        <v>247</v>
      </c>
      <c r="C20" s="28">
        <v>307</v>
      </c>
      <c r="D20" s="7">
        <v>-1860686</v>
      </c>
      <c r="E20" s="7">
        <v>0</v>
      </c>
    </row>
    <row r="21" spans="1:7" ht="13">
      <c r="A21" s="5" t="s">
        <v>248</v>
      </c>
      <c r="B21" s="6" t="s">
        <v>249</v>
      </c>
      <c r="C21" s="28">
        <v>308</v>
      </c>
      <c r="D21" s="7">
        <v>0</v>
      </c>
      <c r="E21" s="7">
        <v>0</v>
      </c>
    </row>
    <row r="22" spans="1:7" ht="13">
      <c r="A22" s="5" t="s">
        <v>250</v>
      </c>
      <c r="B22" s="6" t="s">
        <v>251</v>
      </c>
      <c r="C22" s="28">
        <v>309</v>
      </c>
      <c r="D22" s="7">
        <v>1860686.18</v>
      </c>
      <c r="E22" s="7">
        <v>0</v>
      </c>
    </row>
    <row r="23" spans="1:7" ht="25.5" customHeight="1">
      <c r="A23" s="5" t="s">
        <v>252</v>
      </c>
      <c r="B23" s="12" t="s">
        <v>253</v>
      </c>
      <c r="C23" s="28">
        <v>310</v>
      </c>
      <c r="D23" s="7">
        <v>0</v>
      </c>
      <c r="E23" s="7">
        <v>0</v>
      </c>
    </row>
    <row r="24" spans="1:7" ht="13">
      <c r="A24" s="5" t="s">
        <v>254</v>
      </c>
      <c r="B24" s="6" t="s">
        <v>255</v>
      </c>
      <c r="C24" s="28">
        <v>311</v>
      </c>
      <c r="D24" s="7">
        <v>0</v>
      </c>
      <c r="E24" s="7">
        <v>0</v>
      </c>
    </row>
    <row r="25" spans="1:7" ht="13">
      <c r="A25" s="5" t="s">
        <v>256</v>
      </c>
      <c r="B25" s="6" t="s">
        <v>257</v>
      </c>
      <c r="C25" s="28">
        <v>312</v>
      </c>
      <c r="D25" s="7">
        <v>0</v>
      </c>
      <c r="E25" s="7">
        <v>0</v>
      </c>
    </row>
    <row r="26" spans="1:7" ht="13">
      <c r="A26" s="5" t="s">
        <v>258</v>
      </c>
      <c r="B26" s="6" t="s">
        <v>259</v>
      </c>
      <c r="C26" s="28">
        <v>313</v>
      </c>
      <c r="D26" s="7">
        <v>0</v>
      </c>
      <c r="E26" s="7">
        <v>0</v>
      </c>
    </row>
    <row r="27" spans="1:7" ht="13">
      <c r="A27" s="5" t="s">
        <v>260</v>
      </c>
      <c r="B27" s="6" t="s">
        <v>261</v>
      </c>
      <c r="C27" s="28">
        <v>314</v>
      </c>
      <c r="D27" s="7">
        <v>-2063470</v>
      </c>
      <c r="E27" s="7">
        <v>-1840641</v>
      </c>
      <c r="F27" s="140"/>
    </row>
    <row r="28" spans="1:7" ht="13">
      <c r="A28" s="5" t="s">
        <v>262</v>
      </c>
      <c r="B28" s="6" t="s">
        <v>263</v>
      </c>
      <c r="C28" s="28">
        <v>315</v>
      </c>
      <c r="D28" s="7"/>
      <c r="E28" s="7"/>
    </row>
    <row r="29" spans="1:7" ht="13">
      <c r="A29" s="5" t="s">
        <v>264</v>
      </c>
      <c r="B29" s="6" t="s">
        <v>265</v>
      </c>
      <c r="C29" s="28">
        <v>316</v>
      </c>
      <c r="D29" s="7">
        <v>19764036</v>
      </c>
      <c r="E29" s="7">
        <v>21604677</v>
      </c>
      <c r="G29" s="140"/>
    </row>
    <row r="30" spans="1:7" ht="13">
      <c r="A30" s="5" t="s">
        <v>266</v>
      </c>
      <c r="B30" s="6" t="s">
        <v>267</v>
      </c>
      <c r="C30" s="28">
        <v>317</v>
      </c>
      <c r="D30" s="7">
        <v>17700566</v>
      </c>
      <c r="E30" s="7">
        <v>19764036</v>
      </c>
    </row>
    <row r="31" spans="1:7" ht="13">
      <c r="A31" s="5" t="s">
        <v>268</v>
      </c>
      <c r="B31" s="6" t="s">
        <v>269</v>
      </c>
      <c r="C31" s="28">
        <v>318</v>
      </c>
      <c r="D31" s="13"/>
      <c r="E31" s="13"/>
    </row>
    <row r="32" spans="1:7" ht="13">
      <c r="A32" s="5" t="s">
        <v>270</v>
      </c>
      <c r="B32" s="6" t="s">
        <v>271</v>
      </c>
      <c r="C32" s="28">
        <v>319</v>
      </c>
      <c r="D32" s="13">
        <v>3224829</v>
      </c>
      <c r="E32" s="13">
        <v>0</v>
      </c>
    </row>
    <row r="33" spans="1:5" ht="13">
      <c r="A33" s="5" t="s">
        <v>272</v>
      </c>
      <c r="B33" s="6" t="s">
        <v>273</v>
      </c>
      <c r="C33" s="28">
        <v>320</v>
      </c>
      <c r="D33" s="13">
        <v>0</v>
      </c>
      <c r="E33" s="13">
        <v>3224829</v>
      </c>
    </row>
    <row r="34" spans="1:5" ht="13">
      <c r="A34" s="5" t="s">
        <v>274</v>
      </c>
      <c r="B34" s="6" t="s">
        <v>275</v>
      </c>
      <c r="C34" s="28">
        <v>321</v>
      </c>
      <c r="D34" s="13">
        <v>307333</v>
      </c>
      <c r="E34" s="13">
        <v>0</v>
      </c>
    </row>
    <row r="35" spans="1:5" ht="13">
      <c r="A35" s="5" t="s">
        <v>276</v>
      </c>
      <c r="B35" s="6" t="s">
        <v>277</v>
      </c>
      <c r="C35" s="28">
        <v>322</v>
      </c>
      <c r="D35" s="13">
        <v>2917496</v>
      </c>
      <c r="E35" s="13">
        <v>3224829</v>
      </c>
    </row>
    <row r="36" spans="1:5" ht="13">
      <c r="A36" s="2"/>
      <c r="B36" s="2"/>
      <c r="C36" s="2"/>
      <c r="D36" s="2"/>
      <c r="E36" s="2"/>
    </row>
    <row r="37" spans="1:5" ht="13">
      <c r="A37" s="2"/>
      <c r="B37" s="2"/>
      <c r="C37" s="2"/>
      <c r="D37" s="2"/>
      <c r="E37" s="2"/>
    </row>
    <row r="38" spans="1:5" ht="42.75" customHeight="1">
      <c r="A38" s="14" t="s">
        <v>160</v>
      </c>
      <c r="B38" s="15" t="s">
        <v>161</v>
      </c>
      <c r="C38" s="1" t="s">
        <v>162</v>
      </c>
      <c r="D38" s="144" t="s">
        <v>163</v>
      </c>
      <c r="E38" s="144"/>
    </row>
    <row r="39" spans="1:5" ht="30" customHeight="1">
      <c r="A39" s="14" t="s">
        <v>164</v>
      </c>
      <c r="B39" s="17" t="s">
        <v>165</v>
      </c>
      <c r="C39" s="2"/>
      <c r="D39" s="143" t="s">
        <v>166</v>
      </c>
      <c r="E39" s="143"/>
    </row>
    <row r="40" spans="1:5" ht="48" customHeight="1">
      <c r="A40" s="2"/>
      <c r="B40" s="145"/>
      <c r="C40" s="145"/>
      <c r="D40" s="145"/>
      <c r="E40" s="145"/>
    </row>
    <row r="41" spans="1:5" ht="13">
      <c r="A41" s="2"/>
      <c r="B41" s="2"/>
      <c r="C41" s="2"/>
      <c r="D41" s="2"/>
      <c r="E41" s="2"/>
    </row>
    <row r="42" spans="1:5" ht="13">
      <c r="A42" s="2"/>
      <c r="B42" s="2"/>
      <c r="C42" s="2"/>
      <c r="D42" s="2"/>
      <c r="E42" s="2"/>
    </row>
    <row r="43" spans="1:5" ht="13">
      <c r="A43" s="2"/>
      <c r="B43" s="2"/>
      <c r="C43" s="2"/>
      <c r="D43" s="2"/>
      <c r="E43" s="2"/>
    </row>
    <row r="44" spans="1:5" ht="13">
      <c r="A44" s="2"/>
      <c r="B44" s="2"/>
      <c r="C44" s="2"/>
      <c r="D44" s="2"/>
      <c r="E44" s="2"/>
    </row>
    <row r="45" spans="1:5" ht="13">
      <c r="A45" s="2"/>
      <c r="B45" s="2"/>
      <c r="C45" s="2"/>
      <c r="D45" s="2"/>
      <c r="E45" s="2"/>
    </row>
    <row r="46" spans="1:5" ht="13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N61"/>
  <sheetViews>
    <sheetView view="pageBreakPreview" topLeftCell="A34" zoomScaleNormal="100" zoomScaleSheetLayoutView="100" workbookViewId="0">
      <selection activeCell="D57" sqref="D57"/>
    </sheetView>
  </sheetViews>
  <sheetFormatPr defaultColWidth="8" defaultRowHeight="12.75" customHeight="1"/>
  <cols>
    <col min="1" max="1" width="58.81640625" style="2" customWidth="1"/>
    <col min="2" max="2" width="5.453125" style="2" customWidth="1"/>
    <col min="3" max="4" width="20.54296875" style="2" customWidth="1"/>
    <col min="5" max="248" width="9.1796875" style="2" customWidth="1"/>
  </cols>
  <sheetData>
    <row r="1" spans="1:4" ht="13">
      <c r="A1" s="2" t="str">
        <f>'1'!A1</f>
        <v xml:space="preserve">Naziv investicionog fonda: Opportunity fund </v>
      </c>
      <c r="C1" s="1"/>
    </row>
    <row r="2" spans="1:4" ht="13">
      <c r="A2" s="2" t="str">
        <f>'1'!A2</f>
        <v xml:space="preserve">Registarski broj investicionog fonda: </v>
      </c>
      <c r="C2" s="1"/>
    </row>
    <row r="3" spans="1:4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4" ht="13">
      <c r="A4" s="2" t="str">
        <f>'1'!A4</f>
        <v>Matični broj društva za upravljanje investicionim fondom: 01935615</v>
      </c>
      <c r="C4" s="1"/>
    </row>
    <row r="5" spans="1:4" ht="13">
      <c r="A5" s="2" t="str">
        <f>'1'!A5</f>
        <v>JIB društva za upravljanje investicionim fondom: 4400819920004</v>
      </c>
      <c r="C5" s="1"/>
    </row>
    <row r="6" spans="1:4" ht="13">
      <c r="A6" s="2" t="str">
        <f>'1'!A6</f>
        <v>JIB otvorenog investicionog fonda: JP-A-8</v>
      </c>
      <c r="C6" s="1"/>
    </row>
    <row r="9" spans="1:4" ht="13">
      <c r="A9" s="150" t="s">
        <v>278</v>
      </c>
      <c r="B9" s="150"/>
      <c r="C9" s="150"/>
      <c r="D9" s="150"/>
    </row>
    <row r="10" spans="1:4" ht="13">
      <c r="A10" s="150" t="s">
        <v>279</v>
      </c>
      <c r="B10" s="150"/>
      <c r="C10" s="150"/>
      <c r="D10" s="150"/>
    </row>
    <row r="11" spans="1:4" ht="13">
      <c r="A11" s="150" t="s">
        <v>280</v>
      </c>
      <c r="B11" s="150"/>
      <c r="C11" s="150"/>
      <c r="D11" s="150"/>
    </row>
    <row r="13" spans="1:4" ht="13">
      <c r="D13" s="2" t="s">
        <v>7</v>
      </c>
    </row>
    <row r="14" spans="1:4" ht="18" customHeight="1">
      <c r="A14" s="146" t="s">
        <v>281</v>
      </c>
      <c r="B14" s="146" t="s">
        <v>10</v>
      </c>
      <c r="C14" s="148" t="s">
        <v>282</v>
      </c>
      <c r="D14" s="149"/>
    </row>
    <row r="15" spans="1:4" ht="13">
      <c r="A15" s="147"/>
      <c r="B15" s="147"/>
      <c r="C15" s="4" t="s">
        <v>11</v>
      </c>
      <c r="D15" s="35" t="s">
        <v>170</v>
      </c>
    </row>
    <row r="16" spans="1:4" ht="13">
      <c r="A16" s="5">
        <v>1</v>
      </c>
      <c r="B16" s="5">
        <v>2</v>
      </c>
      <c r="C16" s="5">
        <v>3</v>
      </c>
      <c r="D16" s="5">
        <v>4</v>
      </c>
    </row>
    <row r="17" spans="1:4" ht="25.5" customHeight="1">
      <c r="A17" s="36" t="s">
        <v>283</v>
      </c>
      <c r="B17" s="27">
        <v>401</v>
      </c>
      <c r="C17" s="19">
        <f>SUM(C18:C22)</f>
        <v>3116367</v>
      </c>
      <c r="D17" s="19">
        <v>5722698</v>
      </c>
    </row>
    <row r="18" spans="1:4" ht="13">
      <c r="A18" s="6" t="s">
        <v>284</v>
      </c>
      <c r="B18" s="27">
        <v>402</v>
      </c>
      <c r="C18" s="7">
        <v>1900170</v>
      </c>
      <c r="D18" s="7">
        <v>1586716</v>
      </c>
    </row>
    <row r="19" spans="1:4" ht="13">
      <c r="A19" s="6" t="s">
        <v>285</v>
      </c>
      <c r="B19" s="27">
        <v>403</v>
      </c>
      <c r="C19" s="7">
        <v>343266</v>
      </c>
      <c r="D19" s="7">
        <v>0</v>
      </c>
    </row>
    <row r="20" spans="1:4" ht="13">
      <c r="A20" s="6" t="s">
        <v>286</v>
      </c>
      <c r="B20" s="27">
        <v>404</v>
      </c>
      <c r="C20" s="138">
        <v>31277</v>
      </c>
      <c r="D20" s="7">
        <v>9734</v>
      </c>
    </row>
    <row r="21" spans="1:4" ht="15.75" customHeight="1">
      <c r="A21" s="6" t="s">
        <v>287</v>
      </c>
      <c r="B21" s="27">
        <v>405</v>
      </c>
      <c r="C21" s="7">
        <v>0</v>
      </c>
      <c r="D21" s="7">
        <v>0</v>
      </c>
    </row>
    <row r="22" spans="1:4" ht="15.75" customHeight="1">
      <c r="A22" s="6" t="s">
        <v>288</v>
      </c>
      <c r="B22" s="27">
        <v>406</v>
      </c>
      <c r="C22" s="138">
        <f>841654</f>
        <v>841654</v>
      </c>
      <c r="D22" s="7">
        <v>4126248</v>
      </c>
    </row>
    <row r="23" spans="1:4" ht="13">
      <c r="A23" s="6" t="s">
        <v>289</v>
      </c>
      <c r="B23" s="27">
        <v>407</v>
      </c>
      <c r="C23" s="7">
        <f>SUM(C24:C34)</f>
        <v>1730962</v>
      </c>
      <c r="D23" s="7">
        <v>5504831</v>
      </c>
    </row>
    <row r="24" spans="1:4" ht="15" customHeight="1">
      <c r="A24" s="6" t="s">
        <v>290</v>
      </c>
      <c r="B24" s="27">
        <v>408</v>
      </c>
      <c r="C24" s="7">
        <v>0</v>
      </c>
      <c r="D24" s="7">
        <v>0</v>
      </c>
    </row>
    <row r="25" spans="1:4" ht="13">
      <c r="A25" s="6" t="s">
        <v>291</v>
      </c>
      <c r="B25" s="27">
        <v>409</v>
      </c>
      <c r="C25" s="7">
        <v>170418</v>
      </c>
      <c r="D25" s="7">
        <v>1396779</v>
      </c>
    </row>
    <row r="26" spans="1:4" ht="13">
      <c r="A26" s="6" t="s">
        <v>292</v>
      </c>
      <c r="B26" s="27">
        <v>410</v>
      </c>
      <c r="C26" s="7">
        <v>671086</v>
      </c>
      <c r="D26" s="7">
        <v>3004903</v>
      </c>
    </row>
    <row r="27" spans="1:4" ht="13">
      <c r="A27" s="6" t="s">
        <v>293</v>
      </c>
      <c r="B27" s="27">
        <v>411</v>
      </c>
      <c r="C27" s="7">
        <v>666106</v>
      </c>
      <c r="D27" s="7">
        <v>143506</v>
      </c>
    </row>
    <row r="28" spans="1:4" ht="13">
      <c r="A28" s="6" t="s">
        <v>294</v>
      </c>
      <c r="B28" s="27">
        <v>412</v>
      </c>
      <c r="C28" s="7">
        <v>0</v>
      </c>
      <c r="D28" s="7">
        <v>0</v>
      </c>
    </row>
    <row r="29" spans="1:4" ht="13">
      <c r="A29" s="6" t="s">
        <v>295</v>
      </c>
      <c r="B29" s="27">
        <v>413</v>
      </c>
      <c r="C29" s="7">
        <v>0</v>
      </c>
      <c r="D29" s="7">
        <v>0</v>
      </c>
    </row>
    <row r="30" spans="1:4" ht="13">
      <c r="A30" s="6" t="s">
        <v>296</v>
      </c>
      <c r="B30" s="27">
        <v>414</v>
      </c>
      <c r="C30" s="7">
        <v>0</v>
      </c>
      <c r="D30" s="7">
        <v>0</v>
      </c>
    </row>
    <row r="31" spans="1:4" ht="13">
      <c r="A31" s="6" t="s">
        <v>297</v>
      </c>
      <c r="B31" s="27">
        <v>415</v>
      </c>
      <c r="C31" s="7">
        <v>0</v>
      </c>
      <c r="D31" s="7">
        <v>0</v>
      </c>
    </row>
    <row r="32" spans="1:4" ht="13">
      <c r="A32" s="6" t="s">
        <v>298</v>
      </c>
      <c r="B32" s="27">
        <v>416</v>
      </c>
      <c r="C32" s="138">
        <f>222773+579</f>
        <v>223352</v>
      </c>
      <c r="D32" s="7">
        <v>959643</v>
      </c>
    </row>
    <row r="33" spans="1:6" ht="13">
      <c r="A33" s="6" t="s">
        <v>299</v>
      </c>
      <c r="B33" s="27">
        <v>417</v>
      </c>
      <c r="C33" s="7">
        <v>0</v>
      </c>
      <c r="D33" s="7">
        <v>0</v>
      </c>
    </row>
    <row r="34" spans="1:6" ht="13">
      <c r="A34" s="6" t="s">
        <v>300</v>
      </c>
      <c r="B34" s="27">
        <v>418</v>
      </c>
      <c r="C34" s="7">
        <v>0</v>
      </c>
      <c r="D34" s="7">
        <v>0</v>
      </c>
    </row>
    <row r="35" spans="1:6" ht="14.25" customHeight="1">
      <c r="A35" s="6" t="s">
        <v>301</v>
      </c>
      <c r="B35" s="27">
        <v>419</v>
      </c>
      <c r="C35" s="37">
        <f>C17-C23</f>
        <v>1385405</v>
      </c>
      <c r="D35" s="7">
        <v>217867</v>
      </c>
    </row>
    <row r="36" spans="1:6" ht="13">
      <c r="A36" s="6" t="s">
        <v>302</v>
      </c>
      <c r="B36" s="27">
        <v>420</v>
      </c>
      <c r="C36" s="7">
        <v>0</v>
      </c>
      <c r="D36" s="7">
        <v>0</v>
      </c>
    </row>
    <row r="37" spans="1:6" ht="25.5" customHeight="1">
      <c r="A37" s="38" t="s">
        <v>303</v>
      </c>
      <c r="B37" s="34">
        <v>421</v>
      </c>
      <c r="C37" s="7">
        <v>0</v>
      </c>
      <c r="D37" s="7">
        <v>0</v>
      </c>
    </row>
    <row r="38" spans="1:6" ht="13">
      <c r="A38" s="6" t="s">
        <v>304</v>
      </c>
      <c r="B38" s="27">
        <v>422</v>
      </c>
      <c r="C38" s="7">
        <v>0</v>
      </c>
      <c r="D38" s="7">
        <v>0</v>
      </c>
    </row>
    <row r="39" spans="1:6" ht="13">
      <c r="A39" s="6" t="s">
        <v>305</v>
      </c>
      <c r="B39" s="27">
        <v>423</v>
      </c>
      <c r="C39" s="7">
        <v>0</v>
      </c>
      <c r="D39" s="7">
        <v>0</v>
      </c>
    </row>
    <row r="40" spans="1:6" ht="13">
      <c r="A40" s="6" t="s">
        <v>306</v>
      </c>
      <c r="B40" s="27">
        <v>424</v>
      </c>
      <c r="C40" s="7">
        <v>0</v>
      </c>
      <c r="D40" s="7">
        <v>0</v>
      </c>
    </row>
    <row r="41" spans="1:6" ht="13">
      <c r="A41" s="6" t="s">
        <v>307</v>
      </c>
      <c r="B41" s="27">
        <v>425</v>
      </c>
      <c r="C41" s="7">
        <f>1860686-372137</f>
        <v>1488549</v>
      </c>
      <c r="D41" s="7">
        <v>0</v>
      </c>
    </row>
    <row r="42" spans="1:6" ht="13">
      <c r="A42" s="6" t="s">
        <v>308</v>
      </c>
      <c r="B42" s="27">
        <v>426</v>
      </c>
      <c r="C42" s="7">
        <f>1860686-372137</f>
        <v>1488549</v>
      </c>
      <c r="D42" s="7">
        <v>0</v>
      </c>
    </row>
    <row r="43" spans="1:6" ht="13">
      <c r="A43" s="6" t="s">
        <v>309</v>
      </c>
      <c r="B43" s="27">
        <v>427</v>
      </c>
      <c r="C43" s="7">
        <v>0</v>
      </c>
      <c r="D43" s="7">
        <v>0</v>
      </c>
      <c r="F43" s="37"/>
    </row>
    <row r="44" spans="1:6" ht="13">
      <c r="A44" s="6" t="s">
        <v>310</v>
      </c>
      <c r="B44" s="27">
        <v>428</v>
      </c>
      <c r="C44" s="7">
        <v>0</v>
      </c>
      <c r="D44" s="7">
        <v>0</v>
      </c>
    </row>
    <row r="45" spans="1:6" ht="13">
      <c r="A45" s="6" t="s">
        <v>311</v>
      </c>
      <c r="B45" s="27">
        <v>429</v>
      </c>
      <c r="C45" s="7">
        <v>0</v>
      </c>
      <c r="D45" s="7">
        <v>0</v>
      </c>
    </row>
    <row r="46" spans="1:6" ht="24.75" customHeight="1">
      <c r="A46" s="12" t="s">
        <v>312</v>
      </c>
      <c r="B46" s="27">
        <v>430</v>
      </c>
      <c r="C46" s="7">
        <v>0</v>
      </c>
      <c r="D46" s="7">
        <v>0</v>
      </c>
    </row>
    <row r="47" spans="1:6" ht="13">
      <c r="A47" s="6" t="s">
        <v>313</v>
      </c>
      <c r="B47" s="27">
        <v>431</v>
      </c>
      <c r="C47" s="7">
        <v>0</v>
      </c>
      <c r="D47" s="7">
        <v>0</v>
      </c>
    </row>
    <row r="48" spans="1:6" ht="13">
      <c r="A48" s="6" t="s">
        <v>314</v>
      </c>
      <c r="B48" s="27">
        <v>432</v>
      </c>
      <c r="C48" s="7">
        <f>C41-C37</f>
        <v>1488549</v>
      </c>
      <c r="D48" s="7">
        <v>0</v>
      </c>
    </row>
    <row r="49" spans="1:4" ht="13">
      <c r="A49" s="6" t="s">
        <v>315</v>
      </c>
      <c r="B49" s="27">
        <v>433</v>
      </c>
      <c r="C49" s="7">
        <f>C17+C37</f>
        <v>3116367</v>
      </c>
      <c r="D49" s="7">
        <v>5722698</v>
      </c>
    </row>
    <row r="50" spans="1:4" ht="13">
      <c r="A50" s="6" t="s">
        <v>316</v>
      </c>
      <c r="B50" s="27">
        <v>434</v>
      </c>
      <c r="C50" s="7">
        <f>C23+C41</f>
        <v>3219511</v>
      </c>
      <c r="D50" s="7">
        <v>5504831</v>
      </c>
    </row>
    <row r="51" spans="1:4" ht="13">
      <c r="A51" s="6" t="s">
        <v>317</v>
      </c>
      <c r="B51" s="27">
        <v>435</v>
      </c>
      <c r="C51" s="7">
        <v>0</v>
      </c>
      <c r="D51" s="7">
        <v>217867</v>
      </c>
    </row>
    <row r="52" spans="1:4" ht="13">
      <c r="A52" s="6" t="s">
        <v>318</v>
      </c>
      <c r="B52" s="27">
        <v>436</v>
      </c>
      <c r="C52" s="7">
        <f>C50-C49</f>
        <v>103144</v>
      </c>
      <c r="D52" s="7">
        <v>0</v>
      </c>
    </row>
    <row r="53" spans="1:4" ht="13">
      <c r="A53" s="6" t="s">
        <v>319</v>
      </c>
      <c r="B53" s="27">
        <v>437</v>
      </c>
      <c r="C53" s="7">
        <v>218723</v>
      </c>
      <c r="D53" s="7">
        <v>0</v>
      </c>
    </row>
    <row r="54" spans="1:4" ht="13">
      <c r="A54" s="6" t="s">
        <v>320</v>
      </c>
      <c r="B54" s="27">
        <v>438</v>
      </c>
      <c r="C54" s="7">
        <v>172</v>
      </c>
      <c r="D54" s="7">
        <v>856</v>
      </c>
    </row>
    <row r="55" spans="1:4" ht="13">
      <c r="A55" s="6" t="s">
        <v>321</v>
      </c>
      <c r="B55" s="27">
        <v>439</v>
      </c>
      <c r="C55" s="7">
        <v>101</v>
      </c>
      <c r="D55" s="7">
        <v>0</v>
      </c>
    </row>
    <row r="56" spans="1:4" ht="22.5" customHeight="1">
      <c r="A56" s="12" t="s">
        <v>322</v>
      </c>
      <c r="B56" s="27">
        <v>440</v>
      </c>
      <c r="C56" s="138">
        <f>C53+C51-C52+C54-C55</f>
        <v>115650</v>
      </c>
      <c r="D56" s="7">
        <v>218723</v>
      </c>
    </row>
    <row r="57" spans="1:4" ht="13">
      <c r="C57" s="37"/>
    </row>
    <row r="58" spans="1:4" ht="24.75" customHeight="1">
      <c r="A58" s="14" t="s">
        <v>160</v>
      </c>
      <c r="B58" s="1" t="s">
        <v>162</v>
      </c>
      <c r="C58" s="2" t="s">
        <v>323</v>
      </c>
      <c r="D58" s="33" t="s">
        <v>163</v>
      </c>
    </row>
    <row r="59" spans="1:4" ht="24.75" customHeight="1">
      <c r="A59" s="39" t="s">
        <v>164</v>
      </c>
      <c r="C59" s="40" t="s">
        <v>165</v>
      </c>
      <c r="D59" s="22" t="s">
        <v>166</v>
      </c>
    </row>
    <row r="60" spans="1:4" ht="22.5" customHeight="1"/>
    <row r="61" spans="1:4" ht="48" customHeight="1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79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2:IV35"/>
  <sheetViews>
    <sheetView view="pageBreakPreview" topLeftCell="A13" zoomScaleNormal="100" zoomScaleSheetLayoutView="100" workbookViewId="0">
      <selection activeCell="J28" sqref="J28"/>
    </sheetView>
  </sheetViews>
  <sheetFormatPr defaultColWidth="8" defaultRowHeight="12.75" customHeight="1"/>
  <cols>
    <col min="1" max="1" width="10.81640625" style="2" customWidth="1"/>
    <col min="2" max="2" width="5.7265625" style="2" customWidth="1"/>
    <col min="3" max="3" width="57.54296875" style="2" customWidth="1"/>
    <col min="4" max="4" width="7.1796875" style="2" customWidth="1"/>
    <col min="5" max="6" width="16.453125" style="2" customWidth="1"/>
    <col min="7" max="7" width="18.26953125" style="41" hidden="1" customWidth="1"/>
    <col min="8" max="256" width="9.1796875" style="41" customWidth="1"/>
  </cols>
  <sheetData>
    <row r="2" spans="2:6" ht="13">
      <c r="B2" s="2" t="str">
        <f>'1'!A1</f>
        <v xml:space="preserve">Naziv investicionog fonda: Opportunity fund </v>
      </c>
    </row>
    <row r="3" spans="2:6" ht="13">
      <c r="B3" s="2" t="str">
        <f>'1'!A2</f>
        <v xml:space="preserve">Registarski broj investicionog fonda: </v>
      </c>
    </row>
    <row r="4" spans="2:6" ht="13">
      <c r="B4" s="2" t="str">
        <f>'1'!A3</f>
        <v>Naziv društva za upravljanje investicionim fondom: Društvo za upravljanje investicionim fondovima Kristal invest A.D. Banja Luka</v>
      </c>
    </row>
    <row r="5" spans="2:6" ht="13">
      <c r="B5" s="2" t="str">
        <f>'1'!A4</f>
        <v>Matični broj društva za upravljanje investicionim fondom: 01935615</v>
      </c>
    </row>
    <row r="6" spans="2:6" ht="13">
      <c r="B6" s="2" t="str">
        <f>'1'!A5</f>
        <v>JIB društva za upravljanje investicionim fondom: 4400819920004</v>
      </c>
    </row>
    <row r="7" spans="2:6" ht="13">
      <c r="B7" s="2" t="str">
        <f>'1'!A6</f>
        <v>JIB otvorenog investicionog fonda: JP-A-8</v>
      </c>
    </row>
    <row r="10" spans="2:6" ht="13">
      <c r="B10" s="150" t="s">
        <v>324</v>
      </c>
      <c r="C10" s="150"/>
      <c r="D10" s="150"/>
      <c r="E10" s="150"/>
      <c r="F10" s="150"/>
    </row>
    <row r="11" spans="2:6" ht="13">
      <c r="B11" s="150" t="s">
        <v>325</v>
      </c>
      <c r="C11" s="150"/>
      <c r="D11" s="150"/>
      <c r="E11" s="150"/>
      <c r="F11" s="150"/>
    </row>
    <row r="12" spans="2:6" ht="13">
      <c r="B12" s="1"/>
      <c r="C12" s="1"/>
      <c r="D12" s="1"/>
      <c r="E12" s="1"/>
      <c r="F12" s="1"/>
    </row>
    <row r="13" spans="2:6" ht="13">
      <c r="F13" s="2" t="s">
        <v>7</v>
      </c>
    </row>
    <row r="14" spans="2:6" ht="25.5" customHeight="1">
      <c r="B14" s="9" t="s">
        <v>326</v>
      </c>
      <c r="C14" s="4" t="s">
        <v>327</v>
      </c>
      <c r="D14" s="4" t="s">
        <v>10</v>
      </c>
      <c r="E14" s="4" t="s">
        <v>11</v>
      </c>
      <c r="F14" s="4" t="s">
        <v>170</v>
      </c>
    </row>
    <row r="15" spans="2:6" ht="13">
      <c r="B15" s="42">
        <v>1</v>
      </c>
      <c r="C15" s="42">
        <v>2</v>
      </c>
      <c r="D15" s="42">
        <v>3</v>
      </c>
      <c r="E15" s="42">
        <v>4</v>
      </c>
      <c r="F15" s="42">
        <v>5</v>
      </c>
    </row>
    <row r="16" spans="2:6" ht="19.5" customHeight="1">
      <c r="B16" s="42" t="s">
        <v>328</v>
      </c>
      <c r="C16" s="43" t="s">
        <v>329</v>
      </c>
      <c r="D16" s="42">
        <v>501</v>
      </c>
      <c r="E16" s="44"/>
      <c r="F16" s="44"/>
    </row>
    <row r="17" spans="1:7" ht="20.149999999999999" customHeight="1">
      <c r="B17" s="42" t="s">
        <v>234</v>
      </c>
      <c r="C17" s="43" t="s">
        <v>330</v>
      </c>
      <c r="D17" s="42">
        <v>502</v>
      </c>
      <c r="E17" s="45">
        <v>19764036</v>
      </c>
      <c r="F17" s="45">
        <v>31604677</v>
      </c>
    </row>
    <row r="18" spans="1:7" ht="20.149999999999999" customHeight="1">
      <c r="B18" s="42" t="s">
        <v>236</v>
      </c>
      <c r="C18" s="43" t="s">
        <v>331</v>
      </c>
      <c r="D18" s="42">
        <v>503</v>
      </c>
      <c r="E18" s="46">
        <v>3224829</v>
      </c>
      <c r="F18" s="46">
        <v>3224829</v>
      </c>
    </row>
    <row r="19" spans="1:7" ht="20.149999999999999" customHeight="1">
      <c r="B19" s="42" t="s">
        <v>238</v>
      </c>
      <c r="C19" s="43" t="s">
        <v>332</v>
      </c>
      <c r="D19" s="42">
        <v>504</v>
      </c>
      <c r="E19" s="46">
        <v>6.1287000000000003</v>
      </c>
      <c r="F19" s="46">
        <v>6.6994999999999996</v>
      </c>
    </row>
    <row r="20" spans="1:7" ht="18.75" customHeight="1">
      <c r="B20" s="42" t="s">
        <v>333</v>
      </c>
      <c r="C20" s="43" t="s">
        <v>334</v>
      </c>
      <c r="D20" s="42">
        <v>505</v>
      </c>
      <c r="E20" s="45"/>
      <c r="F20" s="45"/>
    </row>
    <row r="21" spans="1:7" ht="20.149999999999999" customHeight="1">
      <c r="B21" s="42" t="s">
        <v>234</v>
      </c>
      <c r="C21" s="43" t="s">
        <v>335</v>
      </c>
      <c r="D21" s="42">
        <v>506</v>
      </c>
      <c r="E21" s="45">
        <v>17700566</v>
      </c>
      <c r="F21" s="45">
        <v>19764036</v>
      </c>
    </row>
    <row r="22" spans="1:7" ht="20.149999999999999" customHeight="1">
      <c r="B22" s="42" t="s">
        <v>236</v>
      </c>
      <c r="C22" s="43" t="s">
        <v>336</v>
      </c>
      <c r="D22" s="42">
        <v>507</v>
      </c>
      <c r="E22" s="46">
        <v>2917496</v>
      </c>
      <c r="F22" s="46">
        <v>3224829</v>
      </c>
    </row>
    <row r="23" spans="1:7" ht="20.149999999999999" customHeight="1">
      <c r="B23" s="42" t="s">
        <v>238</v>
      </c>
      <c r="C23" s="43" t="s">
        <v>337</v>
      </c>
      <c r="D23" s="42">
        <v>508</v>
      </c>
      <c r="E23" s="46">
        <v>6.0670000000000002</v>
      </c>
      <c r="F23" s="46">
        <v>6.1287000000000003</v>
      </c>
    </row>
    <row r="24" spans="1:7" ht="20.149999999999999" customHeight="1">
      <c r="B24" s="42" t="s">
        <v>338</v>
      </c>
      <c r="C24" s="43" t="s">
        <v>339</v>
      </c>
      <c r="D24" s="42">
        <v>509</v>
      </c>
      <c r="E24" s="45"/>
      <c r="F24" s="45"/>
      <c r="G24" s="47" t="s">
        <v>340</v>
      </c>
    </row>
    <row r="25" spans="1:7" ht="18" customHeight="1">
      <c r="B25" s="42" t="s">
        <v>234</v>
      </c>
      <c r="C25" s="43" t="s">
        <v>341</v>
      </c>
      <c r="D25" s="42">
        <v>510</v>
      </c>
      <c r="E25" s="46">
        <v>4.2900000000000001E-2</v>
      </c>
      <c r="F25" s="46">
        <v>1.12E-2</v>
      </c>
      <c r="G25" s="48">
        <v>103598555.66</v>
      </c>
    </row>
    <row r="26" spans="1:7" ht="18.75" customHeight="1">
      <c r="B26" s="42" t="s">
        <v>236</v>
      </c>
      <c r="C26" s="43" t="s">
        <v>342</v>
      </c>
      <c r="D26" s="42">
        <v>511</v>
      </c>
      <c r="E26" s="49">
        <v>9.4000000000000004E-3</v>
      </c>
      <c r="F26" s="49">
        <v>1.5800000000000002E-2</v>
      </c>
      <c r="G26" s="41" t="s">
        <v>343</v>
      </c>
    </row>
    <row r="27" spans="1:7" ht="20.149999999999999" customHeight="1">
      <c r="B27" s="42" t="s">
        <v>238</v>
      </c>
      <c r="C27" s="43" t="s">
        <v>344</v>
      </c>
      <c r="D27" s="42">
        <v>512</v>
      </c>
      <c r="E27" s="45">
        <v>0</v>
      </c>
      <c r="F27" s="45">
        <v>0</v>
      </c>
    </row>
    <row r="28" spans="1:7" ht="20.149999999999999" customHeight="1">
      <c r="B28" s="42" t="s">
        <v>240</v>
      </c>
      <c r="C28" s="43" t="s">
        <v>345</v>
      </c>
      <c r="D28" s="42">
        <v>513</v>
      </c>
      <c r="E28" s="46">
        <v>-0.10440000000000001</v>
      </c>
      <c r="F28" s="46">
        <v>-8.5199999999999998E-2</v>
      </c>
    </row>
    <row r="31" spans="1:7" ht="16.5" customHeight="1">
      <c r="A31" s="151" t="s">
        <v>160</v>
      </c>
      <c r="B31" s="151"/>
      <c r="C31" s="15" t="s">
        <v>346</v>
      </c>
      <c r="D31" s="152" t="s">
        <v>162</v>
      </c>
      <c r="E31" s="141" t="s">
        <v>347</v>
      </c>
      <c r="F31" s="141"/>
    </row>
    <row r="32" spans="1:7" ht="16.5" customHeight="1">
      <c r="A32" s="151" t="s">
        <v>348</v>
      </c>
      <c r="B32" s="151"/>
      <c r="C32" s="17" t="s">
        <v>165</v>
      </c>
      <c r="D32" s="152"/>
      <c r="E32" s="141"/>
      <c r="F32" s="141"/>
    </row>
    <row r="33" spans="3:7" ht="13">
      <c r="E33" s="142" t="s">
        <v>166</v>
      </c>
      <c r="F33" s="142"/>
    </row>
    <row r="34" spans="3:7" ht="17.25" customHeight="1"/>
    <row r="35" spans="3:7" ht="23.25" customHeight="1">
      <c r="C35" s="145"/>
      <c r="D35" s="145"/>
      <c r="E35" s="145"/>
      <c r="F35" s="145"/>
      <c r="G35" s="145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67"/>
  <sheetViews>
    <sheetView view="pageBreakPreview" zoomScaleNormal="100" zoomScaleSheetLayoutView="100" workbookViewId="0">
      <selection activeCell="T17" sqref="T17"/>
    </sheetView>
  </sheetViews>
  <sheetFormatPr defaultColWidth="8" defaultRowHeight="12.75" customHeight="1"/>
  <cols>
    <col min="1" max="1" width="47" style="23" customWidth="1"/>
    <col min="2" max="2" width="10.7265625" style="50" customWidth="1"/>
    <col min="3" max="3" width="11.81640625" style="3" customWidth="1"/>
    <col min="4" max="4" width="5.1796875" style="2" customWidth="1"/>
    <col min="5" max="5" width="12.54296875" style="51" customWidth="1"/>
    <col min="6" max="6" width="5.26953125" style="15" customWidth="1"/>
    <col min="7" max="7" width="12.7265625" style="52" customWidth="1"/>
    <col min="8" max="8" width="5.26953125" style="15" customWidth="1"/>
    <col min="9" max="9" width="16.54296875" style="53" customWidth="1"/>
    <col min="10" max="10" width="7.54296875" style="15" customWidth="1"/>
    <col min="11" max="11" width="12" style="52" customWidth="1"/>
    <col min="12" max="12" width="5.453125" style="54" customWidth="1"/>
    <col min="13" max="13" width="16.81640625" style="53" customWidth="1"/>
    <col min="14" max="14" width="6.453125" style="15" customWidth="1"/>
    <col min="15" max="15" width="13.1796875" style="52" customWidth="1"/>
    <col min="16" max="16" width="6.453125" style="15" customWidth="1"/>
    <col min="17" max="17" width="13.26953125" style="52" customWidth="1"/>
    <col min="18" max="18" width="32.453125" style="2" hidden="1" customWidth="1"/>
    <col min="19" max="19" width="14.81640625" style="2" hidden="1" customWidth="1"/>
    <col min="20" max="20" width="9.1796875" style="2" customWidth="1"/>
    <col min="21" max="21" width="21" style="2" customWidth="1"/>
    <col min="22" max="256" width="9.1796875" style="2" customWidth="1"/>
  </cols>
  <sheetData>
    <row r="1" spans="1:18" ht="13">
      <c r="A1" s="2" t="str">
        <f>'1'!A1</f>
        <v xml:space="preserve">Naziv investicionog fonda: Opportunity fund </v>
      </c>
    </row>
    <row r="2" spans="1:18" ht="13">
      <c r="A2" s="2" t="str">
        <f>'1'!A2</f>
        <v xml:space="preserve">Registarski broj investicionog fonda: </v>
      </c>
    </row>
    <row r="3" spans="1:18" ht="13">
      <c r="A3" s="2" t="str">
        <f>'1'!A3</f>
        <v>Naziv društva za upravljanje investicionim fondom: Društvo za upravljanje investicionim fondovima Kristal invest A.D. Banja Luka</v>
      </c>
    </row>
    <row r="4" spans="1:18" ht="13">
      <c r="A4" s="2" t="str">
        <f>'1'!A4</f>
        <v>Matični broj društva za upravljanje investicionim fondom: 01935615</v>
      </c>
    </row>
    <row r="5" spans="1:18" ht="13">
      <c r="A5" s="2" t="str">
        <f>'1'!A5</f>
        <v>JIB društva za upravljanje investicionim fondom: 4400819920004</v>
      </c>
    </row>
    <row r="6" spans="1:18" ht="13">
      <c r="A6" s="2" t="str">
        <f>'1'!A6</f>
        <v>JIB otvorenog investicionog fonda: JP-A-8</v>
      </c>
    </row>
    <row r="8" spans="1:18" ht="13">
      <c r="A8" s="150" t="s">
        <v>349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</row>
    <row r="9" spans="1:18" ht="13">
      <c r="A9" s="150" t="s">
        <v>350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</row>
    <row r="10" spans="1:18" ht="13">
      <c r="A10" s="16"/>
      <c r="B10" s="55"/>
      <c r="C10" s="56"/>
      <c r="D10" s="57"/>
      <c r="E10" s="58"/>
      <c r="F10" s="59"/>
      <c r="G10" s="60"/>
      <c r="H10" s="59"/>
      <c r="I10" s="61"/>
      <c r="J10" s="59"/>
      <c r="K10" s="60"/>
      <c r="L10" s="62"/>
      <c r="M10" s="61"/>
      <c r="N10" s="59"/>
      <c r="O10" s="60"/>
      <c r="P10" s="59"/>
      <c r="Q10" s="60"/>
    </row>
    <row r="11" spans="1:18" ht="13">
      <c r="A11" s="23" t="s">
        <v>351</v>
      </c>
    </row>
    <row r="12" spans="1:18" ht="45.75" customHeight="1">
      <c r="A12" s="162" t="s">
        <v>352</v>
      </c>
      <c r="B12" s="163"/>
      <c r="C12" s="164"/>
      <c r="D12" s="155" t="s">
        <v>10</v>
      </c>
      <c r="E12" s="158" t="s">
        <v>353</v>
      </c>
      <c r="F12" s="155" t="s">
        <v>10</v>
      </c>
      <c r="G12" s="153" t="s">
        <v>354</v>
      </c>
      <c r="H12" s="155" t="s">
        <v>10</v>
      </c>
      <c r="I12" s="160" t="s">
        <v>355</v>
      </c>
      <c r="J12" s="155" t="s">
        <v>10</v>
      </c>
      <c r="K12" s="153" t="s">
        <v>356</v>
      </c>
      <c r="L12" s="165" t="s">
        <v>10</v>
      </c>
      <c r="M12" s="160" t="s">
        <v>357</v>
      </c>
      <c r="N12" s="155" t="s">
        <v>10</v>
      </c>
      <c r="O12" s="153" t="s">
        <v>358</v>
      </c>
      <c r="P12" s="155" t="s">
        <v>10</v>
      </c>
      <c r="Q12" s="153" t="s">
        <v>359</v>
      </c>
      <c r="R12" s="63"/>
    </row>
    <row r="13" spans="1:18" ht="63" customHeight="1">
      <c r="A13" s="4" t="s">
        <v>360</v>
      </c>
      <c r="B13" s="4" t="s">
        <v>361</v>
      </c>
      <c r="C13" s="4" t="s">
        <v>362</v>
      </c>
      <c r="D13" s="156"/>
      <c r="E13" s="159"/>
      <c r="F13" s="156"/>
      <c r="G13" s="154"/>
      <c r="H13" s="156"/>
      <c r="I13" s="161"/>
      <c r="J13" s="156"/>
      <c r="K13" s="154"/>
      <c r="L13" s="166"/>
      <c r="M13" s="161"/>
      <c r="N13" s="156"/>
      <c r="O13" s="154"/>
      <c r="P13" s="156"/>
      <c r="Q13" s="154"/>
      <c r="R13" s="63">
        <v>102235371.31999999</v>
      </c>
    </row>
    <row r="14" spans="1:18" ht="13">
      <c r="A14" s="162">
        <v>1</v>
      </c>
      <c r="B14" s="163"/>
      <c r="C14" s="164"/>
      <c r="D14" s="157"/>
      <c r="E14" s="64">
        <v>2</v>
      </c>
      <c r="F14" s="157"/>
      <c r="G14" s="64">
        <v>3</v>
      </c>
      <c r="H14" s="157"/>
      <c r="I14" s="4">
        <v>4</v>
      </c>
      <c r="J14" s="157"/>
      <c r="K14" s="64">
        <v>5</v>
      </c>
      <c r="L14" s="167"/>
      <c r="M14" s="4">
        <v>6</v>
      </c>
      <c r="N14" s="157"/>
      <c r="O14" s="64">
        <v>7</v>
      </c>
      <c r="P14" s="157"/>
      <c r="Q14" s="64">
        <v>8</v>
      </c>
      <c r="R14" s="63"/>
    </row>
    <row r="15" spans="1:18" ht="19.5" customHeight="1">
      <c r="A15" s="65" t="s">
        <v>363</v>
      </c>
      <c r="B15" s="4"/>
      <c r="C15" s="27"/>
      <c r="D15" s="42" t="s">
        <v>364</v>
      </c>
      <c r="E15" s="66"/>
      <c r="F15" s="67" t="s">
        <v>365</v>
      </c>
      <c r="G15" s="68"/>
      <c r="H15" s="69" t="s">
        <v>366</v>
      </c>
      <c r="I15" s="70"/>
      <c r="J15" s="69" t="s">
        <v>367</v>
      </c>
      <c r="K15" s="71"/>
      <c r="L15" s="69" t="s">
        <v>368</v>
      </c>
      <c r="M15" s="72"/>
      <c r="N15" s="67" t="s">
        <v>369</v>
      </c>
      <c r="O15" s="71"/>
      <c r="P15" s="67" t="s">
        <v>370</v>
      </c>
      <c r="Q15" s="71"/>
      <c r="R15" s="73"/>
    </row>
    <row r="16" spans="1:18" ht="19.5" customHeight="1">
      <c r="A16" s="65" t="s">
        <v>371</v>
      </c>
      <c r="B16" s="4"/>
      <c r="C16" s="27"/>
      <c r="D16" s="42" t="s">
        <v>372</v>
      </c>
      <c r="E16" s="66"/>
      <c r="F16" s="67" t="s">
        <v>373</v>
      </c>
      <c r="G16" s="68"/>
      <c r="H16" s="69" t="s">
        <v>374</v>
      </c>
      <c r="I16" s="70">
        <v>15253365.560000001</v>
      </c>
      <c r="J16" s="69" t="s">
        <v>375</v>
      </c>
      <c r="K16" s="71"/>
      <c r="L16" s="69" t="s">
        <v>376</v>
      </c>
      <c r="M16" s="72">
        <v>12645862.300000001</v>
      </c>
      <c r="N16" s="67" t="s">
        <v>377</v>
      </c>
      <c r="O16" s="71"/>
      <c r="P16" s="67" t="s">
        <v>378</v>
      </c>
      <c r="Q16" s="71">
        <v>71.234499999999997</v>
      </c>
      <c r="R16" s="73"/>
    </row>
    <row r="17" spans="1:18" ht="19.5" customHeight="1">
      <c r="A17" s="65" t="s">
        <v>379</v>
      </c>
      <c r="B17" s="4" t="s">
        <v>380</v>
      </c>
      <c r="C17" s="27" t="s">
        <v>381</v>
      </c>
      <c r="D17" s="42"/>
      <c r="E17" s="66">
        <v>930513</v>
      </c>
      <c r="F17" s="67"/>
      <c r="G17" s="68">
        <v>0.12</v>
      </c>
      <c r="H17" s="69"/>
      <c r="I17" s="70">
        <v>111661.56</v>
      </c>
      <c r="J17" s="69"/>
      <c r="K17" s="71">
        <v>0.2379</v>
      </c>
      <c r="L17" s="69"/>
      <c r="M17" s="72">
        <v>221369.04</v>
      </c>
      <c r="N17" s="67"/>
      <c r="O17" s="71">
        <v>9.1896000000000004</v>
      </c>
      <c r="P17" s="67"/>
      <c r="Q17" s="71">
        <v>1.2470000000000001</v>
      </c>
      <c r="R17" s="73"/>
    </row>
    <row r="18" spans="1:18" ht="19.5" customHeight="1">
      <c r="A18" s="65" t="s">
        <v>382</v>
      </c>
      <c r="B18" s="4" t="s">
        <v>380</v>
      </c>
      <c r="C18" s="27" t="s">
        <v>383</v>
      </c>
      <c r="D18" s="42"/>
      <c r="E18" s="66">
        <v>41115</v>
      </c>
      <c r="F18" s="67"/>
      <c r="G18" s="68">
        <v>15.15</v>
      </c>
      <c r="H18" s="69"/>
      <c r="I18" s="70">
        <v>622892.25</v>
      </c>
      <c r="J18" s="69"/>
      <c r="K18" s="71">
        <v>10.7189</v>
      </c>
      <c r="L18" s="69"/>
      <c r="M18" s="72">
        <v>440707.57</v>
      </c>
      <c r="N18" s="67"/>
      <c r="O18" s="71">
        <v>6.4799999999999996E-2</v>
      </c>
      <c r="P18" s="67"/>
      <c r="Q18" s="71">
        <v>2.4824999999999999</v>
      </c>
      <c r="R18" s="73"/>
    </row>
    <row r="19" spans="1:18" ht="19.5" customHeight="1">
      <c r="A19" s="65" t="s">
        <v>384</v>
      </c>
      <c r="B19" s="4" t="s">
        <v>380</v>
      </c>
      <c r="C19" s="27" t="s">
        <v>385</v>
      </c>
      <c r="D19" s="42"/>
      <c r="E19" s="66">
        <v>1135606</v>
      </c>
      <c r="F19" s="67"/>
      <c r="G19" s="68">
        <v>0.09</v>
      </c>
      <c r="H19" s="69"/>
      <c r="I19" s="70">
        <v>102204.54</v>
      </c>
      <c r="J19" s="69"/>
      <c r="K19" s="71">
        <v>8.8999999999999996E-2</v>
      </c>
      <c r="L19" s="69"/>
      <c r="M19" s="72">
        <v>101068.93</v>
      </c>
      <c r="N19" s="67"/>
      <c r="O19" s="71">
        <v>4.9619</v>
      </c>
      <c r="P19" s="67"/>
      <c r="Q19" s="71">
        <v>0.56930000000000003</v>
      </c>
      <c r="R19" s="73"/>
    </row>
    <row r="20" spans="1:18" ht="19.5" customHeight="1">
      <c r="A20" s="65" t="s">
        <v>386</v>
      </c>
      <c r="B20" s="4" t="s">
        <v>380</v>
      </c>
      <c r="C20" s="27" t="s">
        <v>387</v>
      </c>
      <c r="D20" s="42"/>
      <c r="E20" s="66">
        <v>234910</v>
      </c>
      <c r="F20" s="67"/>
      <c r="G20" s="68">
        <v>0.1862</v>
      </c>
      <c r="H20" s="69"/>
      <c r="I20" s="70">
        <v>43740.24</v>
      </c>
      <c r="J20" s="69"/>
      <c r="K20" s="71">
        <v>0.1862</v>
      </c>
      <c r="L20" s="69"/>
      <c r="M20" s="72">
        <v>43740.24</v>
      </c>
      <c r="N20" s="67"/>
      <c r="O20" s="71">
        <v>10</v>
      </c>
      <c r="P20" s="67"/>
      <c r="Q20" s="71">
        <v>0.24640000000000001</v>
      </c>
      <c r="R20" s="73"/>
    </row>
    <row r="21" spans="1:18" ht="19.5" customHeight="1">
      <c r="A21" s="65" t="s">
        <v>388</v>
      </c>
      <c r="B21" s="4" t="s">
        <v>380</v>
      </c>
      <c r="C21" s="27" t="s">
        <v>389</v>
      </c>
      <c r="D21" s="42"/>
      <c r="E21" s="66">
        <v>495000</v>
      </c>
      <c r="F21" s="67"/>
      <c r="G21" s="68">
        <v>0.3</v>
      </c>
      <c r="H21" s="69"/>
      <c r="I21" s="70">
        <v>148500</v>
      </c>
      <c r="J21" s="69"/>
      <c r="K21" s="71">
        <v>0.2</v>
      </c>
      <c r="L21" s="69"/>
      <c r="M21" s="72">
        <v>99000</v>
      </c>
      <c r="N21" s="67"/>
      <c r="O21" s="71">
        <v>9.9967000000000006</v>
      </c>
      <c r="P21" s="67"/>
      <c r="Q21" s="71">
        <v>0.55769999999999997</v>
      </c>
      <c r="R21" s="73"/>
    </row>
    <row r="22" spans="1:18" ht="19.5" customHeight="1">
      <c r="A22" s="65" t="s">
        <v>390</v>
      </c>
      <c r="B22" s="4" t="s">
        <v>380</v>
      </c>
      <c r="C22" s="27" t="s">
        <v>391</v>
      </c>
      <c r="D22" s="42"/>
      <c r="E22" s="66">
        <v>3437575</v>
      </c>
      <c r="F22" s="67"/>
      <c r="G22" s="68">
        <v>9.6000000000000002E-2</v>
      </c>
      <c r="H22" s="69"/>
      <c r="I22" s="70">
        <v>330007.2</v>
      </c>
      <c r="J22" s="69"/>
      <c r="K22" s="71">
        <v>6.6600000000000006E-2</v>
      </c>
      <c r="L22" s="69"/>
      <c r="M22" s="72">
        <v>228942.5</v>
      </c>
      <c r="N22" s="67"/>
      <c r="O22" s="71">
        <v>3.7252999999999998</v>
      </c>
      <c r="P22" s="67"/>
      <c r="Q22" s="71">
        <v>1.2896000000000001</v>
      </c>
      <c r="R22" s="73"/>
    </row>
    <row r="23" spans="1:18" ht="19.5" customHeight="1">
      <c r="A23" s="65" t="s">
        <v>392</v>
      </c>
      <c r="B23" s="4" t="s">
        <v>380</v>
      </c>
      <c r="C23" s="27" t="s">
        <v>393</v>
      </c>
      <c r="D23" s="42"/>
      <c r="E23" s="66">
        <v>140126</v>
      </c>
      <c r="F23" s="67"/>
      <c r="G23" s="68">
        <v>0.125</v>
      </c>
      <c r="H23" s="69"/>
      <c r="I23" s="70">
        <v>17515.75</v>
      </c>
      <c r="J23" s="69"/>
      <c r="K23" s="71">
        <v>0.1</v>
      </c>
      <c r="L23" s="69"/>
      <c r="M23" s="72">
        <v>14012.6</v>
      </c>
      <c r="N23" s="67"/>
      <c r="O23" s="71">
        <v>0.69889999999999997</v>
      </c>
      <c r="P23" s="67"/>
      <c r="Q23" s="71">
        <v>7.8899999999999998E-2</v>
      </c>
      <c r="R23" s="73"/>
    </row>
    <row r="24" spans="1:18" ht="19.5" customHeight="1">
      <c r="A24" s="65" t="s">
        <v>394</v>
      </c>
      <c r="B24" s="4" t="s">
        <v>380</v>
      </c>
      <c r="C24" s="27" t="s">
        <v>395</v>
      </c>
      <c r="D24" s="42"/>
      <c r="E24" s="66">
        <v>40857</v>
      </c>
      <c r="F24" s="67"/>
      <c r="G24" s="68">
        <v>0.14000000000000001</v>
      </c>
      <c r="H24" s="69"/>
      <c r="I24" s="70">
        <v>5719.98</v>
      </c>
      <c r="J24" s="69"/>
      <c r="K24" s="71">
        <v>8.3500000000000005E-2</v>
      </c>
      <c r="L24" s="69"/>
      <c r="M24" s="72">
        <v>3411.56</v>
      </c>
      <c r="N24" s="67"/>
      <c r="O24" s="71">
        <v>0.1062</v>
      </c>
      <c r="P24" s="67"/>
      <c r="Q24" s="71">
        <v>1.9199999999999998E-2</v>
      </c>
      <c r="R24" s="73"/>
    </row>
    <row r="25" spans="1:18" ht="19.5" customHeight="1">
      <c r="A25" s="65" t="s">
        <v>396</v>
      </c>
      <c r="B25" s="4" t="s">
        <v>380</v>
      </c>
      <c r="C25" s="27" t="s">
        <v>397</v>
      </c>
      <c r="D25" s="42"/>
      <c r="E25" s="66">
        <v>14614425</v>
      </c>
      <c r="F25" s="67"/>
      <c r="G25" s="68">
        <v>0.25</v>
      </c>
      <c r="H25" s="69"/>
      <c r="I25" s="70">
        <v>3653606.25</v>
      </c>
      <c r="J25" s="69"/>
      <c r="K25" s="71">
        <v>0.18629999999999999</v>
      </c>
      <c r="L25" s="69"/>
      <c r="M25" s="72">
        <v>2722667.38</v>
      </c>
      <c r="N25" s="67"/>
      <c r="O25" s="71">
        <v>3.3068</v>
      </c>
      <c r="P25" s="67"/>
      <c r="Q25" s="71">
        <v>15.3369</v>
      </c>
      <c r="R25" s="73"/>
    </row>
    <row r="26" spans="1:18" ht="19.5" customHeight="1">
      <c r="A26" s="65" t="s">
        <v>398</v>
      </c>
      <c r="B26" s="4" t="s">
        <v>380</v>
      </c>
      <c r="C26" s="27" t="s">
        <v>399</v>
      </c>
      <c r="D26" s="42"/>
      <c r="E26" s="66">
        <v>5943220</v>
      </c>
      <c r="F26" s="67"/>
      <c r="G26" s="68">
        <v>0.2671</v>
      </c>
      <c r="H26" s="69"/>
      <c r="I26" s="70">
        <v>1587434.07</v>
      </c>
      <c r="J26" s="69"/>
      <c r="K26" s="71">
        <v>0.29070000000000001</v>
      </c>
      <c r="L26" s="69"/>
      <c r="M26" s="72">
        <v>1727694.05</v>
      </c>
      <c r="N26" s="67"/>
      <c r="O26" s="71">
        <v>5.8064999999999998</v>
      </c>
      <c r="P26" s="67"/>
      <c r="Q26" s="71">
        <v>9.7322000000000006</v>
      </c>
      <c r="R26" s="73"/>
    </row>
    <row r="27" spans="1:18" ht="19.5" customHeight="1">
      <c r="A27" s="65" t="s">
        <v>400</v>
      </c>
      <c r="B27" s="4" t="s">
        <v>380</v>
      </c>
      <c r="C27" s="27" t="s">
        <v>401</v>
      </c>
      <c r="D27" s="42"/>
      <c r="E27" s="66">
        <v>10448843</v>
      </c>
      <c r="F27" s="67"/>
      <c r="G27" s="68">
        <v>0.23300000000000001</v>
      </c>
      <c r="H27" s="69"/>
      <c r="I27" s="70">
        <v>2434580.42</v>
      </c>
      <c r="J27" s="69"/>
      <c r="K27" s="71">
        <v>0.25600000000000001</v>
      </c>
      <c r="L27" s="69"/>
      <c r="M27" s="72">
        <v>2674903.81</v>
      </c>
      <c r="N27" s="67"/>
      <c r="O27" s="71">
        <v>2.7128000000000001</v>
      </c>
      <c r="P27" s="67"/>
      <c r="Q27" s="71">
        <v>15.0678</v>
      </c>
      <c r="R27" s="73"/>
    </row>
    <row r="28" spans="1:18" ht="19.5" customHeight="1">
      <c r="A28" s="65" t="s">
        <v>402</v>
      </c>
      <c r="B28" s="4" t="s">
        <v>380</v>
      </c>
      <c r="C28" s="27" t="s">
        <v>403</v>
      </c>
      <c r="D28" s="42"/>
      <c r="E28" s="66">
        <v>845282</v>
      </c>
      <c r="F28" s="67"/>
      <c r="G28" s="68">
        <v>0.28999999999999998</v>
      </c>
      <c r="H28" s="69"/>
      <c r="I28" s="70">
        <v>245131.78</v>
      </c>
      <c r="J28" s="69"/>
      <c r="K28" s="71">
        <v>0.1</v>
      </c>
      <c r="L28" s="69"/>
      <c r="M28" s="72">
        <v>84528.2</v>
      </c>
      <c r="N28" s="67"/>
      <c r="O28" s="71">
        <v>3.0771000000000002</v>
      </c>
      <c r="P28" s="67"/>
      <c r="Q28" s="71">
        <v>0.47610000000000002</v>
      </c>
      <c r="R28" s="73"/>
    </row>
    <row r="29" spans="1:18" ht="19.5" customHeight="1">
      <c r="A29" s="65" t="s">
        <v>404</v>
      </c>
      <c r="B29" s="4" t="s">
        <v>380</v>
      </c>
      <c r="C29" s="27" t="s">
        <v>405</v>
      </c>
      <c r="D29" s="42"/>
      <c r="E29" s="66">
        <v>295294</v>
      </c>
      <c r="F29" s="67"/>
      <c r="G29" s="68">
        <v>0.13800000000000001</v>
      </c>
      <c r="H29" s="69"/>
      <c r="I29" s="70">
        <v>40750.57</v>
      </c>
      <c r="J29" s="69"/>
      <c r="K29" s="71">
        <v>7.1999999999999995E-2</v>
      </c>
      <c r="L29" s="69"/>
      <c r="M29" s="72">
        <v>21261.17</v>
      </c>
      <c r="N29" s="67"/>
      <c r="O29" s="71">
        <v>0.83740000000000003</v>
      </c>
      <c r="P29" s="67"/>
      <c r="Q29" s="71">
        <v>0.1198</v>
      </c>
      <c r="R29" s="73"/>
    </row>
    <row r="30" spans="1:18" ht="19.5" customHeight="1">
      <c r="A30" s="65" t="s">
        <v>406</v>
      </c>
      <c r="B30" s="4" t="s">
        <v>380</v>
      </c>
      <c r="C30" s="27" t="s">
        <v>407</v>
      </c>
      <c r="D30" s="42"/>
      <c r="E30" s="66">
        <v>1889</v>
      </c>
      <c r="F30" s="67"/>
      <c r="G30" s="68">
        <v>53</v>
      </c>
      <c r="H30" s="69"/>
      <c r="I30" s="70">
        <v>100117</v>
      </c>
      <c r="J30" s="69"/>
      <c r="K30" s="71">
        <v>30</v>
      </c>
      <c r="L30" s="69"/>
      <c r="M30" s="72">
        <v>56670</v>
      </c>
      <c r="N30" s="67"/>
      <c r="O30" s="71">
        <v>0.9244</v>
      </c>
      <c r="P30" s="67"/>
      <c r="Q30" s="71">
        <v>0.31919999999999998</v>
      </c>
      <c r="R30" s="73"/>
    </row>
    <row r="31" spans="1:18" ht="19.5" customHeight="1">
      <c r="A31" s="65" t="s">
        <v>408</v>
      </c>
      <c r="B31" s="4" t="s">
        <v>380</v>
      </c>
      <c r="C31" s="27" t="s">
        <v>409</v>
      </c>
      <c r="D31" s="42"/>
      <c r="E31" s="66">
        <v>450000</v>
      </c>
      <c r="F31" s="67"/>
      <c r="G31" s="68">
        <v>0.6</v>
      </c>
      <c r="H31" s="69"/>
      <c r="I31" s="70">
        <v>270000</v>
      </c>
      <c r="J31" s="69"/>
      <c r="K31" s="71">
        <v>0.4</v>
      </c>
      <c r="L31" s="69"/>
      <c r="M31" s="72">
        <v>180000</v>
      </c>
      <c r="N31" s="67"/>
      <c r="O31" s="71">
        <v>3.2429000000000001</v>
      </c>
      <c r="P31" s="67"/>
      <c r="Q31" s="71">
        <v>1.0139</v>
      </c>
      <c r="R31" s="73"/>
    </row>
    <row r="32" spans="1:18" ht="19.5" customHeight="1">
      <c r="A32" s="65" t="s">
        <v>410</v>
      </c>
      <c r="B32" s="4" t="s">
        <v>380</v>
      </c>
      <c r="C32" s="27" t="s">
        <v>411</v>
      </c>
      <c r="D32" s="42"/>
      <c r="E32" s="66">
        <v>3256276</v>
      </c>
      <c r="F32" s="67"/>
      <c r="G32" s="68">
        <v>0.7</v>
      </c>
      <c r="H32" s="69"/>
      <c r="I32" s="70">
        <v>2279393.2000000002</v>
      </c>
      <c r="J32" s="69"/>
      <c r="K32" s="71">
        <v>0.57169999999999999</v>
      </c>
      <c r="L32" s="69"/>
      <c r="M32" s="72">
        <v>1861612.99</v>
      </c>
      <c r="N32" s="67"/>
      <c r="O32" s="71">
        <v>6.4127999999999998</v>
      </c>
      <c r="P32" s="67"/>
      <c r="Q32" s="71">
        <v>10.486499999999999</v>
      </c>
      <c r="R32" s="73"/>
    </row>
    <row r="33" spans="1:18" ht="19.5" customHeight="1">
      <c r="A33" s="65" t="s">
        <v>412</v>
      </c>
      <c r="B33" s="4" t="s">
        <v>380</v>
      </c>
      <c r="C33" s="27" t="s">
        <v>413</v>
      </c>
      <c r="D33" s="42"/>
      <c r="E33" s="66">
        <v>1438013</v>
      </c>
      <c r="F33" s="67"/>
      <c r="G33" s="68">
        <v>0.2767</v>
      </c>
      <c r="H33" s="69"/>
      <c r="I33" s="70">
        <v>397898.2</v>
      </c>
      <c r="J33" s="69"/>
      <c r="K33" s="71">
        <v>0.1467</v>
      </c>
      <c r="L33" s="69"/>
      <c r="M33" s="72">
        <v>210956.51</v>
      </c>
      <c r="N33" s="67"/>
      <c r="O33" s="71">
        <v>2.9794</v>
      </c>
      <c r="P33" s="67"/>
      <c r="Q33" s="71">
        <v>1.1882999999999999</v>
      </c>
      <c r="R33" s="73"/>
    </row>
    <row r="34" spans="1:18" ht="19.5" customHeight="1">
      <c r="A34" s="65" t="s">
        <v>414</v>
      </c>
      <c r="B34" s="4" t="s">
        <v>380</v>
      </c>
      <c r="C34" s="27" t="s">
        <v>415</v>
      </c>
      <c r="D34" s="42"/>
      <c r="E34" s="66">
        <v>385851</v>
      </c>
      <c r="F34" s="67"/>
      <c r="G34" s="68">
        <v>0.09</v>
      </c>
      <c r="H34" s="69"/>
      <c r="I34" s="70">
        <v>34726.589999999997</v>
      </c>
      <c r="J34" s="69"/>
      <c r="K34" s="71">
        <v>0.08</v>
      </c>
      <c r="L34" s="69"/>
      <c r="M34" s="72">
        <v>30868.080000000002</v>
      </c>
      <c r="N34" s="67"/>
      <c r="O34" s="71">
        <v>0.99560000000000004</v>
      </c>
      <c r="P34" s="67"/>
      <c r="Q34" s="71">
        <v>0.1739</v>
      </c>
      <c r="R34" s="73"/>
    </row>
    <row r="35" spans="1:18" ht="19.5" customHeight="1">
      <c r="A35" s="65" t="s">
        <v>416</v>
      </c>
      <c r="B35" s="4" t="s">
        <v>380</v>
      </c>
      <c r="C35" s="27" t="s">
        <v>417</v>
      </c>
      <c r="D35" s="42"/>
      <c r="E35" s="66">
        <v>1639960</v>
      </c>
      <c r="F35" s="67"/>
      <c r="G35" s="68">
        <v>0.05</v>
      </c>
      <c r="H35" s="69"/>
      <c r="I35" s="70">
        <v>81998</v>
      </c>
      <c r="J35" s="69"/>
      <c r="K35" s="71">
        <v>0.05</v>
      </c>
      <c r="L35" s="69"/>
      <c r="M35" s="72">
        <v>81998</v>
      </c>
      <c r="N35" s="67"/>
      <c r="O35" s="71">
        <v>10</v>
      </c>
      <c r="P35" s="67"/>
      <c r="Q35" s="71">
        <v>0.46189999999999998</v>
      </c>
      <c r="R35" s="73"/>
    </row>
    <row r="36" spans="1:18" ht="19.5" customHeight="1">
      <c r="A36" s="65" t="s">
        <v>418</v>
      </c>
      <c r="B36" s="4" t="s">
        <v>380</v>
      </c>
      <c r="C36" s="27" t="s">
        <v>419</v>
      </c>
      <c r="D36" s="42"/>
      <c r="E36" s="66">
        <v>1568881</v>
      </c>
      <c r="F36" s="67"/>
      <c r="G36" s="68">
        <v>1.0245</v>
      </c>
      <c r="H36" s="69"/>
      <c r="I36" s="70">
        <v>1607318.58</v>
      </c>
      <c r="J36" s="69"/>
      <c r="K36" s="71">
        <v>0.88780000000000003</v>
      </c>
      <c r="L36" s="69"/>
      <c r="M36" s="72">
        <v>1392852.55</v>
      </c>
      <c r="N36" s="67"/>
      <c r="O36" s="71">
        <v>0.31929999999999997</v>
      </c>
      <c r="P36" s="67"/>
      <c r="Q36" s="71">
        <v>7.8460000000000001</v>
      </c>
      <c r="R36" s="73"/>
    </row>
    <row r="37" spans="1:18" ht="19.5" customHeight="1">
      <c r="A37" s="65" t="s">
        <v>420</v>
      </c>
      <c r="B37" s="4" t="s">
        <v>380</v>
      </c>
      <c r="C37" s="27" t="s">
        <v>421</v>
      </c>
      <c r="D37" s="42"/>
      <c r="E37" s="66">
        <v>2137810</v>
      </c>
      <c r="F37" s="67"/>
      <c r="G37" s="68">
        <v>0.5</v>
      </c>
      <c r="H37" s="69"/>
      <c r="I37" s="70">
        <v>1068905</v>
      </c>
      <c r="J37" s="69"/>
      <c r="K37" s="71">
        <v>0.2</v>
      </c>
      <c r="L37" s="69"/>
      <c r="M37" s="72">
        <v>427562</v>
      </c>
      <c r="N37" s="67"/>
      <c r="O37" s="71">
        <v>5.9958</v>
      </c>
      <c r="P37" s="67"/>
      <c r="Q37" s="71">
        <v>2.4085000000000001</v>
      </c>
      <c r="R37" s="73"/>
    </row>
    <row r="38" spans="1:18" ht="19.5" customHeight="1">
      <c r="A38" s="65" t="s">
        <v>422</v>
      </c>
      <c r="B38" s="4" t="s">
        <v>380</v>
      </c>
      <c r="C38" s="27" t="s">
        <v>423</v>
      </c>
      <c r="D38" s="42"/>
      <c r="E38" s="66">
        <v>275</v>
      </c>
      <c r="F38" s="67"/>
      <c r="G38" s="68">
        <v>230.4</v>
      </c>
      <c r="H38" s="69"/>
      <c r="I38" s="70">
        <v>63360</v>
      </c>
      <c r="J38" s="69"/>
      <c r="K38" s="71">
        <v>26.3066</v>
      </c>
      <c r="L38" s="69"/>
      <c r="M38" s="72">
        <v>7234.32</v>
      </c>
      <c r="N38" s="67"/>
      <c r="O38" s="71">
        <v>0.55000000000000004</v>
      </c>
      <c r="P38" s="67"/>
      <c r="Q38" s="71">
        <v>4.0800000000000003E-2</v>
      </c>
      <c r="R38" s="73"/>
    </row>
    <row r="39" spans="1:18" ht="19.5" customHeight="1">
      <c r="A39" s="65" t="s">
        <v>424</v>
      </c>
      <c r="B39" s="4" t="s">
        <v>380</v>
      </c>
      <c r="C39" s="27" t="s">
        <v>425</v>
      </c>
      <c r="D39" s="42"/>
      <c r="E39" s="66">
        <v>16001</v>
      </c>
      <c r="F39" s="67"/>
      <c r="G39" s="68">
        <v>0.36899999999999999</v>
      </c>
      <c r="H39" s="69"/>
      <c r="I39" s="70">
        <v>5904.37</v>
      </c>
      <c r="J39" s="69"/>
      <c r="K39" s="71">
        <v>0.8</v>
      </c>
      <c r="L39" s="69"/>
      <c r="M39" s="72">
        <v>12800.8</v>
      </c>
      <c r="N39" s="67"/>
      <c r="O39" s="71">
        <v>1.5226</v>
      </c>
      <c r="P39" s="67"/>
      <c r="Q39" s="71">
        <v>7.2099999999999997E-2</v>
      </c>
      <c r="R39" s="73"/>
    </row>
    <row r="40" spans="1:18" ht="19.5" customHeight="1">
      <c r="A40" s="65" t="s">
        <v>426</v>
      </c>
      <c r="B40" s="4"/>
      <c r="C40" s="27"/>
      <c r="D40" s="42" t="s">
        <v>427</v>
      </c>
      <c r="E40" s="66"/>
      <c r="F40" s="67" t="s">
        <v>428</v>
      </c>
      <c r="G40" s="68"/>
      <c r="H40" s="69" t="s">
        <v>429</v>
      </c>
      <c r="I40" s="70"/>
      <c r="J40" s="69" t="s">
        <v>430</v>
      </c>
      <c r="K40" s="71"/>
      <c r="L40" s="69" t="s">
        <v>431</v>
      </c>
      <c r="M40" s="72"/>
      <c r="N40" s="67" t="s">
        <v>432</v>
      </c>
      <c r="O40" s="71"/>
      <c r="P40" s="67" t="s">
        <v>433</v>
      </c>
      <c r="Q40" s="71"/>
      <c r="R40" s="73"/>
    </row>
    <row r="41" spans="1:18" ht="19.5" customHeight="1">
      <c r="A41" s="65" t="s">
        <v>434</v>
      </c>
      <c r="B41" s="4"/>
      <c r="C41" s="27"/>
      <c r="D41" s="42" t="s">
        <v>435</v>
      </c>
      <c r="E41" s="66"/>
      <c r="F41" s="67" t="s">
        <v>436</v>
      </c>
      <c r="G41" s="68"/>
      <c r="H41" s="69" t="s">
        <v>437</v>
      </c>
      <c r="I41" s="70"/>
      <c r="J41" s="69" t="s">
        <v>438</v>
      </c>
      <c r="K41" s="71"/>
      <c r="L41" s="69" t="s">
        <v>439</v>
      </c>
      <c r="M41" s="72"/>
      <c r="N41" s="67" t="s">
        <v>440</v>
      </c>
      <c r="O41" s="71"/>
      <c r="P41" s="67" t="s">
        <v>441</v>
      </c>
      <c r="Q41" s="71"/>
      <c r="R41" s="73"/>
    </row>
    <row r="42" spans="1:18" ht="19.5" customHeight="1">
      <c r="A42" s="65" t="s">
        <v>442</v>
      </c>
      <c r="B42" s="4"/>
      <c r="C42" s="27"/>
      <c r="D42" s="42" t="s">
        <v>443</v>
      </c>
      <c r="E42" s="66"/>
      <c r="F42" s="67" t="s">
        <v>444</v>
      </c>
      <c r="G42" s="68"/>
      <c r="H42" s="69" t="s">
        <v>445</v>
      </c>
      <c r="I42" s="70">
        <v>15253365.560000001</v>
      </c>
      <c r="J42" s="69" t="s">
        <v>446</v>
      </c>
      <c r="K42" s="71"/>
      <c r="L42" s="69" t="s">
        <v>447</v>
      </c>
      <c r="M42" s="72">
        <v>12645862.300000001</v>
      </c>
      <c r="N42" s="67" t="s">
        <v>448</v>
      </c>
      <c r="O42" s="71"/>
      <c r="P42" s="67" t="s">
        <v>449</v>
      </c>
      <c r="Q42" s="71">
        <v>71.234499999999997</v>
      </c>
      <c r="R42" s="73"/>
    </row>
    <row r="43" spans="1:18" ht="19.5" customHeight="1">
      <c r="A43" s="65" t="s">
        <v>450</v>
      </c>
      <c r="B43" s="4"/>
      <c r="C43" s="27"/>
      <c r="D43" s="42" t="s">
        <v>451</v>
      </c>
      <c r="E43" s="66"/>
      <c r="F43" s="67" t="s">
        <v>452</v>
      </c>
      <c r="G43" s="68"/>
      <c r="H43" s="69" t="s">
        <v>453</v>
      </c>
      <c r="I43" s="70"/>
      <c r="J43" s="69" t="s">
        <v>454</v>
      </c>
      <c r="K43" s="71"/>
      <c r="L43" s="69" t="s">
        <v>455</v>
      </c>
      <c r="M43" s="72"/>
      <c r="N43" s="67" t="s">
        <v>456</v>
      </c>
      <c r="O43" s="71"/>
      <c r="P43" s="67" t="s">
        <v>457</v>
      </c>
      <c r="Q43" s="71"/>
      <c r="R43" s="73"/>
    </row>
    <row r="44" spans="1:18" ht="19.5" customHeight="1">
      <c r="A44" s="65" t="s">
        <v>371</v>
      </c>
      <c r="B44" s="4"/>
      <c r="C44" s="27"/>
      <c r="D44" s="42" t="s">
        <v>458</v>
      </c>
      <c r="E44" s="66"/>
      <c r="F44" s="67" t="s">
        <v>459</v>
      </c>
      <c r="G44" s="68"/>
      <c r="H44" s="69" t="s">
        <v>460</v>
      </c>
      <c r="I44" s="70">
        <v>1510309.14</v>
      </c>
      <c r="J44" s="69" t="s">
        <v>461</v>
      </c>
      <c r="K44" s="71"/>
      <c r="L44" s="69" t="s">
        <v>462</v>
      </c>
      <c r="M44" s="72">
        <v>1523883.8</v>
      </c>
      <c r="N44" s="67" t="s">
        <v>463</v>
      </c>
      <c r="O44" s="71"/>
      <c r="P44" s="67" t="s">
        <v>464</v>
      </c>
      <c r="Q44" s="71">
        <v>8.5840999999999994</v>
      </c>
      <c r="R44" s="73"/>
    </row>
    <row r="45" spans="1:18" ht="19.5" customHeight="1">
      <c r="A45" s="65" t="s">
        <v>465</v>
      </c>
      <c r="B45" s="4" t="s">
        <v>380</v>
      </c>
      <c r="C45" s="27" t="s">
        <v>466</v>
      </c>
      <c r="D45" s="42"/>
      <c r="E45" s="66">
        <v>21104</v>
      </c>
      <c r="F45" s="67"/>
      <c r="G45" s="68">
        <v>23.710100000000001</v>
      </c>
      <c r="H45" s="69"/>
      <c r="I45" s="70">
        <v>500378.06</v>
      </c>
      <c r="J45" s="69"/>
      <c r="K45" s="71">
        <v>22.981000000000002</v>
      </c>
      <c r="L45" s="69"/>
      <c r="M45" s="72">
        <v>484991.08</v>
      </c>
      <c r="N45" s="67"/>
      <c r="O45" s="71">
        <v>0.45350000000000001</v>
      </c>
      <c r="P45" s="67"/>
      <c r="Q45" s="71">
        <v>2.7320000000000002</v>
      </c>
      <c r="R45" s="73"/>
    </row>
    <row r="46" spans="1:18" ht="19.5" customHeight="1">
      <c r="A46" s="65" t="s">
        <v>467</v>
      </c>
      <c r="B46" s="4" t="s">
        <v>380</v>
      </c>
      <c r="C46" s="27" t="s">
        <v>468</v>
      </c>
      <c r="D46" s="42"/>
      <c r="E46" s="66">
        <v>29567</v>
      </c>
      <c r="F46" s="67"/>
      <c r="G46" s="68">
        <v>30.5581</v>
      </c>
      <c r="H46" s="69"/>
      <c r="I46" s="70">
        <v>903511.44</v>
      </c>
      <c r="J46" s="69"/>
      <c r="K46" s="71">
        <v>33.145800000000001</v>
      </c>
      <c r="L46" s="69"/>
      <c r="M46" s="72">
        <v>980021.85</v>
      </c>
      <c r="N46" s="67"/>
      <c r="O46" s="71">
        <v>1.4494</v>
      </c>
      <c r="P46" s="67"/>
      <c r="Q46" s="71">
        <v>5.5205000000000002</v>
      </c>
      <c r="R46" s="73"/>
    </row>
    <row r="47" spans="1:18" ht="19.5" customHeight="1">
      <c r="A47" s="65" t="s">
        <v>469</v>
      </c>
      <c r="B47" s="4" t="s">
        <v>380</v>
      </c>
      <c r="C47" s="27" t="s">
        <v>470</v>
      </c>
      <c r="D47" s="42"/>
      <c r="E47" s="66">
        <v>19295</v>
      </c>
      <c r="F47" s="67"/>
      <c r="G47" s="68">
        <v>5.5153999999999996</v>
      </c>
      <c r="H47" s="69"/>
      <c r="I47" s="70">
        <v>106419.64</v>
      </c>
      <c r="J47" s="69"/>
      <c r="K47" s="71">
        <v>3.0510999999999999</v>
      </c>
      <c r="L47" s="69"/>
      <c r="M47" s="72">
        <v>58870.87</v>
      </c>
      <c r="N47" s="67"/>
      <c r="O47" s="71">
        <v>4.0800000000000003E-2</v>
      </c>
      <c r="P47" s="67"/>
      <c r="Q47" s="71">
        <v>0.33160000000000001</v>
      </c>
      <c r="R47" s="73"/>
    </row>
    <row r="48" spans="1:18" ht="19.5" customHeight="1">
      <c r="A48" s="65" t="s">
        <v>426</v>
      </c>
      <c r="B48" s="4"/>
      <c r="C48" s="27"/>
      <c r="D48" s="42" t="s">
        <v>471</v>
      </c>
      <c r="E48" s="66"/>
      <c r="F48" s="67" t="s">
        <v>472</v>
      </c>
      <c r="G48" s="68"/>
      <c r="H48" s="69" t="s">
        <v>473</v>
      </c>
      <c r="I48" s="70"/>
      <c r="J48" s="69" t="s">
        <v>474</v>
      </c>
      <c r="K48" s="71"/>
      <c r="L48" s="69" t="s">
        <v>475</v>
      </c>
      <c r="M48" s="72"/>
      <c r="N48" s="67" t="s">
        <v>476</v>
      </c>
      <c r="O48" s="71"/>
      <c r="P48" s="67" t="s">
        <v>477</v>
      </c>
      <c r="Q48" s="71"/>
      <c r="R48" s="73"/>
    </row>
    <row r="49" spans="1:19" ht="19.5" customHeight="1">
      <c r="A49" s="65" t="s">
        <v>434</v>
      </c>
      <c r="B49" s="4"/>
      <c r="C49" s="27"/>
      <c r="D49" s="42" t="s">
        <v>478</v>
      </c>
      <c r="E49" s="66"/>
      <c r="F49" s="67" t="s">
        <v>479</v>
      </c>
      <c r="G49" s="68"/>
      <c r="H49" s="69" t="s">
        <v>480</v>
      </c>
      <c r="I49" s="70"/>
      <c r="J49" s="69" t="s">
        <v>481</v>
      </c>
      <c r="K49" s="71"/>
      <c r="L49" s="69" t="s">
        <v>482</v>
      </c>
      <c r="M49" s="72"/>
      <c r="N49" s="67" t="s">
        <v>483</v>
      </c>
      <c r="O49" s="71"/>
      <c r="P49" s="67" t="s">
        <v>484</v>
      </c>
      <c r="Q49" s="71"/>
      <c r="R49" s="73"/>
    </row>
    <row r="50" spans="1:19" ht="19.5" customHeight="1">
      <c r="A50" s="65" t="s">
        <v>485</v>
      </c>
      <c r="B50" s="4"/>
      <c r="C50" s="27"/>
      <c r="D50" s="42" t="s">
        <v>486</v>
      </c>
      <c r="E50" s="66"/>
      <c r="F50" s="67" t="s">
        <v>487</v>
      </c>
      <c r="G50" s="68"/>
      <c r="H50" s="69" t="s">
        <v>488</v>
      </c>
      <c r="I50" s="70">
        <v>1510309.14</v>
      </c>
      <c r="J50" s="69" t="s">
        <v>489</v>
      </c>
      <c r="K50" s="71"/>
      <c r="L50" s="69" t="s">
        <v>490</v>
      </c>
      <c r="M50" s="72">
        <v>1523883.8</v>
      </c>
      <c r="N50" s="67" t="s">
        <v>491</v>
      </c>
      <c r="O50" s="71"/>
      <c r="P50" s="67" t="s">
        <v>492</v>
      </c>
      <c r="Q50" s="71">
        <v>8.5840999999999994</v>
      </c>
      <c r="R50" s="73"/>
    </row>
    <row r="51" spans="1:19" ht="19.5" customHeight="1">
      <c r="A51" s="65" t="s">
        <v>493</v>
      </c>
      <c r="B51" s="4"/>
      <c r="C51" s="27"/>
      <c r="D51" s="42" t="s">
        <v>494</v>
      </c>
      <c r="E51" s="66"/>
      <c r="F51" s="67" t="s">
        <v>495</v>
      </c>
      <c r="G51" s="68"/>
      <c r="H51" s="69" t="s">
        <v>496</v>
      </c>
      <c r="I51" s="70">
        <v>16763674.689999999</v>
      </c>
      <c r="J51" s="69" t="s">
        <v>497</v>
      </c>
      <c r="K51" s="71"/>
      <c r="L51" s="69" t="s">
        <v>498</v>
      </c>
      <c r="M51" s="72">
        <v>14169746.1</v>
      </c>
      <c r="N51" s="67" t="s">
        <v>499</v>
      </c>
      <c r="O51" s="71"/>
      <c r="P51" s="67" t="s">
        <v>500</v>
      </c>
      <c r="Q51" s="71">
        <v>79.818600000000004</v>
      </c>
      <c r="R51" s="73"/>
    </row>
    <row r="52" spans="1:19" ht="17.25" customHeight="1">
      <c r="A52" s="74" t="s">
        <v>501</v>
      </c>
      <c r="B52" s="74"/>
      <c r="C52" s="74"/>
      <c r="D52" s="75"/>
      <c r="E52" s="76"/>
      <c r="F52" s="77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9"/>
      <c r="R52" s="80"/>
    </row>
    <row r="53" spans="1:19" ht="10.5" customHeight="1">
      <c r="A53" s="74" t="s">
        <v>502</v>
      </c>
      <c r="B53" s="74"/>
      <c r="C53" s="74"/>
      <c r="D53" s="75"/>
      <c r="E53" s="76"/>
      <c r="F53" s="77"/>
      <c r="G53" s="78"/>
      <c r="H53" s="77"/>
      <c r="I53" s="81"/>
      <c r="J53" s="77"/>
      <c r="K53" s="78"/>
      <c r="L53" s="82"/>
      <c r="M53" s="81"/>
      <c r="N53" s="77"/>
      <c r="O53" s="79"/>
      <c r="P53" s="77"/>
      <c r="Q53" s="79"/>
      <c r="R53" s="80"/>
    </row>
    <row r="54" spans="1:19" ht="15.75" customHeight="1">
      <c r="A54" s="74" t="s">
        <v>503</v>
      </c>
      <c r="B54" s="74"/>
      <c r="C54" s="74"/>
      <c r="D54" s="75"/>
      <c r="E54" s="76"/>
      <c r="F54" s="77"/>
      <c r="G54" s="78"/>
      <c r="H54" s="77"/>
      <c r="I54" s="81"/>
      <c r="J54" s="77"/>
      <c r="K54" s="78"/>
      <c r="L54" s="82"/>
      <c r="M54" s="81"/>
      <c r="N54" s="77"/>
      <c r="O54" s="79"/>
      <c r="P54" s="77"/>
      <c r="Q54" s="79"/>
      <c r="R54" s="80"/>
    </row>
    <row r="55" spans="1:19" ht="21.75" customHeight="1">
      <c r="A55" s="74"/>
      <c r="B55" s="74"/>
      <c r="C55" s="74"/>
      <c r="D55" s="75"/>
      <c r="E55" s="76"/>
      <c r="F55" s="77"/>
      <c r="G55" s="78"/>
      <c r="H55" s="77"/>
      <c r="I55" s="81"/>
      <c r="J55" s="77"/>
      <c r="K55" s="78"/>
      <c r="L55" s="82"/>
      <c r="M55" s="81"/>
      <c r="N55" s="77"/>
      <c r="O55" s="79"/>
      <c r="P55" s="77"/>
      <c r="Q55" s="79"/>
      <c r="R55" s="80"/>
    </row>
    <row r="56" spans="1:19" ht="13">
      <c r="F56" s="53"/>
      <c r="H56" s="52"/>
      <c r="J56" s="52"/>
      <c r="N56" s="53"/>
      <c r="P56" s="53"/>
      <c r="R56" s="83" t="e">
        <f>#REF!-85736322.07</f>
        <v>#REF!</v>
      </c>
      <c r="S56" s="83" t="e">
        <f>#REF!-85736322.07</f>
        <v>#REF!</v>
      </c>
    </row>
    <row r="57" spans="1:19" ht="26.25" customHeight="1">
      <c r="A57" s="84" t="s">
        <v>160</v>
      </c>
      <c r="E57" s="14" t="s">
        <v>229</v>
      </c>
      <c r="H57" s="52"/>
      <c r="I57" s="53" t="s">
        <v>162</v>
      </c>
      <c r="J57" s="53"/>
      <c r="L57" s="53"/>
      <c r="M57" s="141" t="s">
        <v>163</v>
      </c>
      <c r="N57" s="141"/>
      <c r="O57" s="141"/>
      <c r="P57" s="54"/>
    </row>
    <row r="58" spans="1:19" ht="24.75" customHeight="1">
      <c r="A58" s="84" t="s">
        <v>230</v>
      </c>
      <c r="E58" s="39" t="s">
        <v>165</v>
      </c>
      <c r="I58" s="2"/>
      <c r="M58" s="142" t="s">
        <v>166</v>
      </c>
      <c r="N58" s="142"/>
      <c r="O58" s="142"/>
      <c r="P58" s="18"/>
    </row>
    <row r="59" spans="1:19" ht="30.75" customHeight="1">
      <c r="M59" s="18"/>
      <c r="N59" s="18"/>
      <c r="O59" s="85"/>
      <c r="P59" s="18"/>
    </row>
    <row r="61" spans="1:19" ht="13">
      <c r="B61" s="86"/>
    </row>
    <row r="62" spans="1:19" ht="13">
      <c r="C62" s="33"/>
      <c r="D62" s="87"/>
      <c r="E62" s="76"/>
      <c r="F62" s="88"/>
      <c r="G62" s="89"/>
      <c r="H62" s="88"/>
      <c r="J62" s="88"/>
      <c r="K62" s="89"/>
      <c r="L62" s="88"/>
    </row>
    <row r="63" spans="1:19" ht="13">
      <c r="C63" s="33"/>
      <c r="D63" s="87"/>
      <c r="E63" s="76"/>
      <c r="F63" s="88"/>
      <c r="G63" s="89"/>
      <c r="H63" s="88"/>
      <c r="J63" s="88"/>
      <c r="K63" s="89"/>
      <c r="L63" s="88"/>
    </row>
    <row r="64" spans="1:19" ht="13">
      <c r="B64" s="150"/>
      <c r="C64" s="150"/>
      <c r="D64" s="150"/>
      <c r="E64" s="150"/>
      <c r="F64" s="88"/>
      <c r="G64" s="89"/>
      <c r="H64" s="88"/>
      <c r="I64" s="88"/>
      <c r="J64" s="88"/>
      <c r="K64" s="89"/>
      <c r="L64" s="88"/>
      <c r="M64" s="88"/>
    </row>
    <row r="65" spans="2:13" ht="13">
      <c r="B65" s="150"/>
      <c r="C65" s="150"/>
      <c r="D65" s="150"/>
      <c r="E65" s="150"/>
      <c r="F65" s="88"/>
      <c r="G65" s="89"/>
      <c r="H65" s="88"/>
      <c r="I65" s="88"/>
      <c r="J65" s="88"/>
      <c r="K65" s="89"/>
      <c r="L65" s="88"/>
      <c r="M65" s="88"/>
    </row>
    <row r="66" spans="2:13" ht="13">
      <c r="B66" s="150"/>
      <c r="C66" s="150"/>
      <c r="D66" s="150"/>
      <c r="E66" s="150"/>
      <c r="K66" s="89"/>
      <c r="L66" s="88"/>
      <c r="M66" s="88"/>
    </row>
    <row r="67" spans="2:13" ht="13">
      <c r="K67" s="89"/>
      <c r="L67" s="88"/>
      <c r="M67" s="88"/>
    </row>
  </sheetData>
  <mergeCells count="21">
    <mergeCell ref="K12:K13"/>
    <mergeCell ref="L12:L14"/>
    <mergeCell ref="B64:E66"/>
    <mergeCell ref="M58:O58"/>
    <mergeCell ref="M57:O57"/>
    <mergeCell ref="A8:Q8"/>
    <mergeCell ref="O12:O13"/>
    <mergeCell ref="P12:P14"/>
    <mergeCell ref="Q12:Q13"/>
    <mergeCell ref="G12:G13"/>
    <mergeCell ref="D12:D14"/>
    <mergeCell ref="N12:N14"/>
    <mergeCell ref="E12:E13"/>
    <mergeCell ref="M12:M13"/>
    <mergeCell ref="A12:C12"/>
    <mergeCell ref="H12:H14"/>
    <mergeCell ref="I12:I13"/>
    <mergeCell ref="A14:C14"/>
    <mergeCell ref="F12:F14"/>
    <mergeCell ref="J12:J14"/>
    <mergeCell ref="A9:Q9"/>
  </mergeCells>
  <printOptions horizontalCentered="1"/>
  <pageMargins left="0.39370078740157483" right="0.39370078740157483" top="0.39370078740157483" bottom="0.19685039370078741" header="0.51181102362204722" footer="0.51181102362204722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7"/>
  <sheetViews>
    <sheetView view="pageBreakPreview" topLeftCell="A19" zoomScaleNormal="100" zoomScaleSheetLayoutView="100" workbookViewId="0">
      <selection activeCell="E13" sqref="E13"/>
    </sheetView>
  </sheetViews>
  <sheetFormatPr defaultColWidth="8" defaultRowHeight="12.75" customHeight="1"/>
  <cols>
    <col min="1" max="1" width="18.81640625" style="2" customWidth="1"/>
    <col min="2" max="2" width="13.26953125" style="2" customWidth="1"/>
    <col min="3" max="3" width="10.1796875" style="2" customWidth="1"/>
    <col min="4" max="4" width="5.1796875" style="2" customWidth="1"/>
    <col min="5" max="5" width="14.7265625" style="2" customWidth="1"/>
    <col min="6" max="6" width="4.81640625" style="2" customWidth="1"/>
    <col min="7" max="7" width="15.7265625" style="2" customWidth="1"/>
    <col min="8" max="8" width="5" style="2" customWidth="1"/>
    <col min="9" max="9" width="16.1796875" style="2" customWidth="1"/>
    <col min="10" max="10" width="4.81640625" style="2" customWidth="1"/>
    <col min="11" max="11" width="12.1796875" style="2" customWidth="1"/>
    <col min="12" max="12" width="4.1796875" style="2" customWidth="1"/>
    <col min="13" max="13" width="13.1796875" style="2" customWidth="1"/>
    <col min="14" max="14" width="11.1796875" style="2" customWidth="1"/>
    <col min="15" max="15" width="14.81640625" style="2" hidden="1" customWidth="1"/>
    <col min="16" max="256" width="9.1796875" style="2" customWidth="1"/>
  </cols>
  <sheetData>
    <row r="1" spans="1:13" ht="13">
      <c r="A1" s="2" t="str">
        <f>'1'!A1</f>
        <v xml:space="preserve">Naziv investicionog fonda: Opportunity fund </v>
      </c>
    </row>
    <row r="2" spans="1:13" ht="13">
      <c r="A2" s="2" t="str">
        <f>'1'!A2</f>
        <v xml:space="preserve">Registarski broj investicionog fonda: </v>
      </c>
    </row>
    <row r="3" spans="1:13" ht="13">
      <c r="A3" s="2" t="str">
        <f>'1'!A3</f>
        <v>Naziv društva za upravljanje investicionim fondom: Društvo za upravljanje investicionim fondovima Kristal invest A.D. Banja Luka</v>
      </c>
    </row>
    <row r="4" spans="1:13" ht="13">
      <c r="A4" s="2" t="str">
        <f>'1'!A4</f>
        <v>Matični broj društva za upravljanje investicionim fondom: 01935615</v>
      </c>
    </row>
    <row r="5" spans="1:13" ht="13">
      <c r="A5" s="2" t="str">
        <f>'1'!A5</f>
        <v>JIB društva za upravljanje investicionim fondom: 4400819920004</v>
      </c>
    </row>
    <row r="6" spans="1:13" ht="13">
      <c r="A6" s="2" t="str">
        <f>'1'!A6</f>
        <v>JIB otvorenog investicionog fonda: JP-A-8</v>
      </c>
    </row>
    <row r="7" spans="1:13" ht="13">
      <c r="A7" s="150" t="s">
        <v>504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 ht="13">
      <c r="A8" s="150" t="s">
        <v>6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 ht="13">
      <c r="A9" s="23" t="s">
        <v>505</v>
      </c>
    </row>
    <row r="10" spans="1:13" ht="17.25" customHeight="1">
      <c r="A10" s="162" t="s">
        <v>352</v>
      </c>
      <c r="B10" s="163"/>
      <c r="C10" s="164"/>
      <c r="D10" s="155" t="s">
        <v>10</v>
      </c>
      <c r="E10" s="155" t="s">
        <v>506</v>
      </c>
      <c r="F10" s="155" t="s">
        <v>10</v>
      </c>
      <c r="G10" s="155" t="s">
        <v>507</v>
      </c>
      <c r="H10" s="155" t="s">
        <v>508</v>
      </c>
      <c r="I10" s="155" t="s">
        <v>357</v>
      </c>
      <c r="J10" s="155" t="s">
        <v>10</v>
      </c>
      <c r="K10" s="155" t="s">
        <v>509</v>
      </c>
      <c r="L10" s="155" t="s">
        <v>10</v>
      </c>
      <c r="M10" s="155" t="s">
        <v>359</v>
      </c>
    </row>
    <row r="11" spans="1:13" ht="82.5" customHeight="1">
      <c r="A11" s="4" t="s">
        <v>360</v>
      </c>
      <c r="B11" s="4" t="s">
        <v>361</v>
      </c>
      <c r="C11" s="4" t="s">
        <v>362</v>
      </c>
      <c r="D11" s="156"/>
      <c r="E11" s="157"/>
      <c r="F11" s="156"/>
      <c r="G11" s="157"/>
      <c r="H11" s="156"/>
      <c r="I11" s="157"/>
      <c r="J11" s="156"/>
      <c r="K11" s="157"/>
      <c r="L11" s="156"/>
      <c r="M11" s="157"/>
    </row>
    <row r="12" spans="1:13" ht="12" customHeight="1">
      <c r="A12" s="168">
        <v>1</v>
      </c>
      <c r="B12" s="169"/>
      <c r="C12" s="170"/>
      <c r="D12" s="157"/>
      <c r="E12" s="4">
        <v>2</v>
      </c>
      <c r="F12" s="157"/>
      <c r="G12" s="4">
        <v>3</v>
      </c>
      <c r="H12" s="157"/>
      <c r="I12" s="4">
        <v>4</v>
      </c>
      <c r="J12" s="157"/>
      <c r="K12" s="4">
        <v>5</v>
      </c>
      <c r="L12" s="157"/>
      <c r="M12" s="4">
        <v>6</v>
      </c>
    </row>
    <row r="13" spans="1:13" ht="26">
      <c r="A13" s="65" t="s">
        <v>510</v>
      </c>
      <c r="B13" s="4"/>
      <c r="C13" s="4"/>
      <c r="D13" s="42" t="s">
        <v>511</v>
      </c>
      <c r="E13" s="90"/>
      <c r="F13" s="42" t="s">
        <v>512</v>
      </c>
      <c r="G13" s="90"/>
      <c r="H13" s="42" t="s">
        <v>513</v>
      </c>
      <c r="I13" s="90"/>
      <c r="J13" s="42" t="s">
        <v>514</v>
      </c>
      <c r="K13" s="71"/>
      <c r="L13" s="91" t="s">
        <v>515</v>
      </c>
      <c r="M13" s="71"/>
    </row>
    <row r="14" spans="1:13" ht="13">
      <c r="A14" s="65" t="s">
        <v>516</v>
      </c>
      <c r="B14" s="4"/>
      <c r="C14" s="4"/>
      <c r="D14" s="42" t="s">
        <v>517</v>
      </c>
      <c r="E14" s="90">
        <v>8000</v>
      </c>
      <c r="F14" s="42" t="s">
        <v>518</v>
      </c>
      <c r="G14" s="90">
        <v>7888</v>
      </c>
      <c r="H14" s="42" t="s">
        <v>519</v>
      </c>
      <c r="I14" s="90">
        <v>8000</v>
      </c>
      <c r="J14" s="42" t="s">
        <v>520</v>
      </c>
      <c r="K14" s="71"/>
      <c r="L14" s="91" t="s">
        <v>521</v>
      </c>
      <c r="M14" s="71">
        <v>4.5100000000000001E-2</v>
      </c>
    </row>
    <row r="15" spans="1:13" ht="13">
      <c r="A15" s="65" t="s">
        <v>522</v>
      </c>
      <c r="B15" s="4" t="s">
        <v>380</v>
      </c>
      <c r="C15" s="4" t="s">
        <v>523</v>
      </c>
      <c r="D15" s="42"/>
      <c r="E15" s="90">
        <v>8000</v>
      </c>
      <c r="F15" s="42"/>
      <c r="G15" s="90">
        <v>7888</v>
      </c>
      <c r="H15" s="42"/>
      <c r="I15" s="90">
        <v>8000</v>
      </c>
      <c r="J15" s="42"/>
      <c r="K15" s="71">
        <v>7.6100000000000001E-2</v>
      </c>
      <c r="L15" s="91"/>
      <c r="M15" s="71">
        <v>4.5100000000000001E-2</v>
      </c>
    </row>
    <row r="16" spans="1:13" ht="78">
      <c r="A16" s="65" t="s">
        <v>524</v>
      </c>
      <c r="B16" s="4"/>
      <c r="C16" s="4"/>
      <c r="D16" s="42" t="s">
        <v>525</v>
      </c>
      <c r="E16" s="90"/>
      <c r="F16" s="42" t="s">
        <v>526</v>
      </c>
      <c r="G16" s="90"/>
      <c r="H16" s="42" t="s">
        <v>527</v>
      </c>
      <c r="I16" s="90"/>
      <c r="J16" s="42" t="s">
        <v>528</v>
      </c>
      <c r="K16" s="71"/>
      <c r="L16" s="91" t="s">
        <v>529</v>
      </c>
      <c r="M16" s="71"/>
    </row>
    <row r="17" spans="1:13" ht="26">
      <c r="A17" s="65" t="s">
        <v>530</v>
      </c>
      <c r="B17" s="4"/>
      <c r="C17" s="4"/>
      <c r="D17" s="42" t="s">
        <v>531</v>
      </c>
      <c r="E17" s="90"/>
      <c r="F17" s="42" t="s">
        <v>532</v>
      </c>
      <c r="G17" s="90"/>
      <c r="H17" s="42" t="s">
        <v>533</v>
      </c>
      <c r="I17" s="90"/>
      <c r="J17" s="42" t="s">
        <v>534</v>
      </c>
      <c r="K17" s="71"/>
      <c r="L17" s="91" t="s">
        <v>535</v>
      </c>
      <c r="M17" s="71"/>
    </row>
    <row r="18" spans="1:13" ht="39">
      <c r="A18" s="65" t="s">
        <v>536</v>
      </c>
      <c r="B18" s="4"/>
      <c r="C18" s="4"/>
      <c r="D18" s="42" t="s">
        <v>537</v>
      </c>
      <c r="E18" s="90">
        <v>8000</v>
      </c>
      <c r="F18" s="42" t="s">
        <v>538</v>
      </c>
      <c r="G18" s="90">
        <v>7888</v>
      </c>
      <c r="H18" s="42" t="s">
        <v>539</v>
      </c>
      <c r="I18" s="90">
        <v>8000</v>
      </c>
      <c r="J18" s="42" t="s">
        <v>540</v>
      </c>
      <c r="K18" s="71"/>
      <c r="L18" s="91" t="s">
        <v>541</v>
      </c>
      <c r="M18" s="71">
        <v>4.5100000000000001E-2</v>
      </c>
    </row>
    <row r="19" spans="1:13" ht="26">
      <c r="A19" s="65" t="s">
        <v>542</v>
      </c>
      <c r="B19" s="4"/>
      <c r="C19" s="4"/>
      <c r="D19" s="42" t="s">
        <v>543</v>
      </c>
      <c r="E19" s="90"/>
      <c r="F19" s="42" t="s">
        <v>544</v>
      </c>
      <c r="G19" s="90"/>
      <c r="H19" s="42" t="s">
        <v>545</v>
      </c>
      <c r="I19" s="90"/>
      <c r="J19" s="42" t="s">
        <v>546</v>
      </c>
      <c r="K19" s="71"/>
      <c r="L19" s="91" t="s">
        <v>547</v>
      </c>
      <c r="M19" s="71"/>
    </row>
    <row r="20" spans="1:13" ht="39">
      <c r="A20" s="65" t="s">
        <v>548</v>
      </c>
      <c r="B20" s="4"/>
      <c r="C20" s="4"/>
      <c r="D20" s="42" t="s">
        <v>549</v>
      </c>
      <c r="E20" s="90"/>
      <c r="F20" s="42" t="s">
        <v>550</v>
      </c>
      <c r="G20" s="90"/>
      <c r="H20" s="42" t="s">
        <v>551</v>
      </c>
      <c r="I20" s="90"/>
      <c r="J20" s="42" t="s">
        <v>552</v>
      </c>
      <c r="K20" s="71"/>
      <c r="L20" s="91" t="s">
        <v>553</v>
      </c>
      <c r="M20" s="71"/>
    </row>
    <row r="21" spans="1:13" ht="26">
      <c r="A21" s="65" t="s">
        <v>554</v>
      </c>
      <c r="B21" s="4"/>
      <c r="C21" s="4"/>
      <c r="D21" s="42" t="s">
        <v>555</v>
      </c>
      <c r="E21" s="90"/>
      <c r="F21" s="42" t="s">
        <v>556</v>
      </c>
      <c r="G21" s="90"/>
      <c r="H21" s="42" t="s">
        <v>557</v>
      </c>
      <c r="I21" s="90"/>
      <c r="J21" s="42" t="s">
        <v>558</v>
      </c>
      <c r="K21" s="71"/>
      <c r="L21" s="91" t="s">
        <v>559</v>
      </c>
      <c r="M21" s="71"/>
    </row>
    <row r="22" spans="1:13" ht="26">
      <c r="A22" s="65" t="s">
        <v>560</v>
      </c>
      <c r="B22" s="4"/>
      <c r="C22" s="4"/>
      <c r="D22" s="42" t="s">
        <v>561</v>
      </c>
      <c r="E22" s="90"/>
      <c r="F22" s="42" t="s">
        <v>562</v>
      </c>
      <c r="G22" s="90"/>
      <c r="H22" s="42" t="s">
        <v>563</v>
      </c>
      <c r="I22" s="90"/>
      <c r="J22" s="42" t="s">
        <v>564</v>
      </c>
      <c r="K22" s="71"/>
      <c r="L22" s="91" t="s">
        <v>565</v>
      </c>
      <c r="M22" s="71"/>
    </row>
    <row r="23" spans="1:13" ht="39">
      <c r="A23" s="65" t="s">
        <v>566</v>
      </c>
      <c r="B23" s="4"/>
      <c r="C23" s="4"/>
      <c r="D23" s="42" t="s">
        <v>567</v>
      </c>
      <c r="E23" s="90"/>
      <c r="F23" s="42" t="s">
        <v>568</v>
      </c>
      <c r="G23" s="90"/>
      <c r="H23" s="42" t="s">
        <v>569</v>
      </c>
      <c r="I23" s="90"/>
      <c r="J23" s="42" t="s">
        <v>570</v>
      </c>
      <c r="K23" s="71"/>
      <c r="L23" s="91" t="s">
        <v>571</v>
      </c>
      <c r="M23" s="71"/>
    </row>
    <row r="24" spans="1:13" ht="26">
      <c r="A24" s="65" t="s">
        <v>572</v>
      </c>
      <c r="B24" s="4"/>
      <c r="C24" s="4"/>
      <c r="D24" s="42" t="s">
        <v>573</v>
      </c>
      <c r="E24" s="90">
        <v>8000</v>
      </c>
      <c r="F24" s="42" t="s">
        <v>574</v>
      </c>
      <c r="G24" s="90">
        <v>7888</v>
      </c>
      <c r="H24" s="42" t="s">
        <v>575</v>
      </c>
      <c r="I24" s="90">
        <v>8000</v>
      </c>
      <c r="J24" s="42" t="s">
        <v>576</v>
      </c>
      <c r="K24" s="71"/>
      <c r="L24" s="91" t="s">
        <v>577</v>
      </c>
      <c r="M24" s="71">
        <v>4.5100000000000001E-2</v>
      </c>
    </row>
    <row r="25" spans="1:13" ht="18.75" customHeight="1">
      <c r="A25" s="50" t="s">
        <v>501</v>
      </c>
      <c r="B25" s="92"/>
      <c r="C25" s="92"/>
      <c r="D25" s="93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3">
      <c r="A26" s="50" t="s">
        <v>502</v>
      </c>
      <c r="B26" s="92"/>
      <c r="E26" s="94"/>
      <c r="F26" s="94"/>
      <c r="G26" s="94"/>
      <c r="H26" s="94"/>
      <c r="I26" s="94"/>
      <c r="J26" s="94"/>
      <c r="K26" s="94"/>
      <c r="L26" s="94"/>
      <c r="M26" s="94"/>
    </row>
    <row r="27" spans="1:13" ht="12" customHeight="1">
      <c r="A27" s="50" t="s">
        <v>503</v>
      </c>
      <c r="B27" s="92"/>
      <c r="J27" s="18"/>
      <c r="K27" s="18"/>
      <c r="L27" s="18"/>
      <c r="M27" s="18"/>
    </row>
    <row r="28" spans="1:13" ht="12" customHeight="1">
      <c r="A28" s="50" t="s">
        <v>578</v>
      </c>
      <c r="B28" s="92"/>
      <c r="J28" s="18"/>
      <c r="K28" s="18"/>
      <c r="L28" s="18"/>
      <c r="M28" s="18"/>
    </row>
    <row r="29" spans="1:13" ht="13">
      <c r="H29" s="14"/>
      <c r="J29" s="18"/>
    </row>
    <row r="30" spans="1:13" ht="13">
      <c r="A30" s="14" t="s">
        <v>160</v>
      </c>
      <c r="E30" s="14" t="s">
        <v>229</v>
      </c>
      <c r="H30" s="14" t="s">
        <v>162</v>
      </c>
      <c r="J30" s="18"/>
      <c r="K30" s="141" t="s">
        <v>163</v>
      </c>
      <c r="L30" s="141"/>
      <c r="M30" s="141"/>
    </row>
    <row r="31" spans="1:13" ht="27" customHeight="1">
      <c r="A31" s="14" t="s">
        <v>230</v>
      </c>
      <c r="E31" s="39" t="s">
        <v>165</v>
      </c>
      <c r="J31" s="18"/>
      <c r="K31" s="142" t="s">
        <v>166</v>
      </c>
      <c r="L31" s="142"/>
      <c r="M31" s="142"/>
    </row>
    <row r="32" spans="1:13" ht="13">
      <c r="J32" s="18"/>
      <c r="K32" s="18"/>
      <c r="L32" s="18"/>
      <c r="M32" s="18"/>
    </row>
    <row r="35" spans="2:5" ht="13">
      <c r="B35" s="150"/>
      <c r="C35" s="150"/>
      <c r="D35" s="150"/>
      <c r="E35" s="150"/>
    </row>
    <row r="36" spans="2:5" ht="13">
      <c r="B36" s="150"/>
      <c r="C36" s="150"/>
      <c r="D36" s="150"/>
      <c r="E36" s="150"/>
    </row>
    <row r="37" spans="2:5" ht="13">
      <c r="B37" s="150"/>
      <c r="C37" s="150"/>
      <c r="D37" s="150"/>
      <c r="E37" s="150"/>
    </row>
  </sheetData>
  <mergeCells count="17">
    <mergeCell ref="B35:E37"/>
    <mergeCell ref="F10:F12"/>
    <mergeCell ref="M10:M11"/>
    <mergeCell ref="A8:M8"/>
    <mergeCell ref="A7:M7"/>
    <mergeCell ref="A12:C12"/>
    <mergeCell ref="I10:I11"/>
    <mergeCell ref="K31:M31"/>
    <mergeCell ref="G10:G11"/>
    <mergeCell ref="A10:C10"/>
    <mergeCell ref="E10:E11"/>
    <mergeCell ref="L10:L12"/>
    <mergeCell ref="K10:K11"/>
    <mergeCell ref="H10:H12"/>
    <mergeCell ref="D10:D12"/>
    <mergeCell ref="J10:J12"/>
    <mergeCell ref="K30:M3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IV56"/>
  <sheetViews>
    <sheetView view="pageBreakPreview" zoomScaleNormal="100" zoomScaleSheetLayoutView="100" workbookViewId="0"/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81640625" style="2" customWidth="1"/>
    <col min="4" max="4" width="10" style="2" customWidth="1"/>
    <col min="5" max="5" width="6.7265625" style="2" customWidth="1"/>
    <col min="6" max="6" width="14.1796875" style="2" customWidth="1"/>
    <col min="7" max="7" width="6" style="2" customWidth="1"/>
    <col min="8" max="8" width="15" style="2" customWidth="1"/>
    <col min="9" max="9" width="6.7265625" style="2" customWidth="1"/>
    <col min="10" max="10" width="15.7265625" style="2" customWidth="1"/>
    <col min="11" max="11" width="7.54296875" style="2" customWidth="1"/>
    <col min="12" max="12" width="13.1796875" style="2" customWidth="1"/>
    <col min="13" max="13" width="6.81640625" style="2" customWidth="1"/>
    <col min="14" max="14" width="14.81640625" style="2" customWidth="1"/>
    <col min="15" max="15" width="10.1796875" style="2" customWidth="1"/>
    <col min="16" max="16" width="11.453125" style="2" hidden="1" customWidth="1"/>
    <col min="17" max="256" width="9.1796875" style="2" customWidth="1"/>
  </cols>
  <sheetData>
    <row r="1" spans="1:14" ht="13">
      <c r="A1" s="2" t="str">
        <f>'1'!A1</f>
        <v xml:space="preserve">Naziv investicionog fonda: Opportunity fund </v>
      </c>
    </row>
    <row r="2" spans="1:14" ht="13">
      <c r="A2" s="2" t="str">
        <f>'1'!A2</f>
        <v xml:space="preserve">Registarski broj investicionog fonda: </v>
      </c>
    </row>
    <row r="3" spans="1:14" ht="13">
      <c r="A3" s="2" t="str">
        <f>'1'!A3</f>
        <v>Naziv društva za upravljanje investicionim fondom: Društvo za upravljanje investicionim fondovima Kristal invest A.D. Banja Luka</v>
      </c>
    </row>
    <row r="4" spans="1:14" ht="13">
      <c r="A4" s="2" t="str">
        <f>'1'!A4</f>
        <v>Matični broj društva za upravljanje investicionim fondom: 01935615</v>
      </c>
    </row>
    <row r="5" spans="1:14" ht="13">
      <c r="A5" s="2" t="str">
        <f>'1'!A5</f>
        <v>JIB društva za upravljanje investicionim fondom: 4400819920004</v>
      </c>
    </row>
    <row r="6" spans="1:14" ht="13">
      <c r="A6" s="2" t="str">
        <f>'1'!A6</f>
        <v>JIB otvorenog investicionog fonda: JP-A-8</v>
      </c>
    </row>
    <row r="9" spans="1:14" ht="13">
      <c r="B9" s="150" t="s">
        <v>349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3">
      <c r="B10" s="150" t="s">
        <v>6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</row>
    <row r="11" spans="1:14" ht="1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3">
      <c r="A12" s="2" t="s">
        <v>579</v>
      </c>
      <c r="B12" s="2" t="s">
        <v>580</v>
      </c>
    </row>
    <row r="13" spans="1:14" ht="15" customHeight="1">
      <c r="A13" s="146" t="s">
        <v>581</v>
      </c>
      <c r="B13" s="172" t="s">
        <v>352</v>
      </c>
      <c r="C13" s="173"/>
      <c r="D13" s="174"/>
      <c r="E13" s="155" t="s">
        <v>10</v>
      </c>
      <c r="F13" s="155" t="s">
        <v>506</v>
      </c>
      <c r="G13" s="155" t="s">
        <v>10</v>
      </c>
      <c r="H13" s="155" t="s">
        <v>507</v>
      </c>
      <c r="I13" s="155" t="s">
        <v>10</v>
      </c>
      <c r="J13" s="155" t="s">
        <v>357</v>
      </c>
      <c r="K13" s="155" t="s">
        <v>10</v>
      </c>
      <c r="L13" s="155" t="s">
        <v>582</v>
      </c>
      <c r="M13" s="155" t="s">
        <v>10</v>
      </c>
      <c r="N13" s="155" t="s">
        <v>359</v>
      </c>
    </row>
    <row r="14" spans="1:14" ht="78.75" customHeight="1">
      <c r="A14" s="147"/>
      <c r="B14" s="4" t="s">
        <v>360</v>
      </c>
      <c r="C14" s="27" t="s">
        <v>361</v>
      </c>
      <c r="D14" s="4" t="s">
        <v>362</v>
      </c>
      <c r="E14" s="156"/>
      <c r="F14" s="157"/>
      <c r="G14" s="156"/>
      <c r="H14" s="157"/>
      <c r="I14" s="156"/>
      <c r="J14" s="157"/>
      <c r="K14" s="156"/>
      <c r="L14" s="157"/>
      <c r="M14" s="156"/>
      <c r="N14" s="157"/>
    </row>
    <row r="15" spans="1:14" ht="13">
      <c r="B15" s="9">
        <v>1</v>
      </c>
      <c r="C15" s="168">
        <v>2</v>
      </c>
      <c r="D15" s="170"/>
      <c r="E15" s="157"/>
      <c r="F15" s="4">
        <v>3</v>
      </c>
      <c r="G15" s="157"/>
      <c r="H15" s="4">
        <v>4</v>
      </c>
      <c r="I15" s="157"/>
      <c r="J15" s="4">
        <v>5</v>
      </c>
      <c r="K15" s="157"/>
      <c r="L15" s="4">
        <v>6</v>
      </c>
      <c r="M15" s="157"/>
      <c r="N15" s="4">
        <v>7</v>
      </c>
    </row>
    <row r="16" spans="1:14" ht="39">
      <c r="A16" s="4" t="s">
        <v>328</v>
      </c>
      <c r="B16" s="95" t="s">
        <v>583</v>
      </c>
      <c r="C16" s="12"/>
      <c r="D16" s="12"/>
      <c r="E16" s="42" t="s">
        <v>584</v>
      </c>
      <c r="F16" s="96"/>
      <c r="G16" s="42" t="s">
        <v>585</v>
      </c>
      <c r="H16" s="96"/>
      <c r="I16" s="42" t="s">
        <v>586</v>
      </c>
      <c r="J16" s="96"/>
      <c r="K16" s="4" t="s">
        <v>587</v>
      </c>
      <c r="L16" s="46"/>
      <c r="M16" s="42" t="s">
        <v>588</v>
      </c>
      <c r="N16" s="46"/>
    </row>
    <row r="17" spans="1:14" ht="13">
      <c r="A17" s="4" t="s">
        <v>234</v>
      </c>
      <c r="B17" s="95" t="s">
        <v>589</v>
      </c>
      <c r="C17" s="12"/>
      <c r="D17" s="12"/>
      <c r="E17" s="42" t="s">
        <v>590</v>
      </c>
      <c r="F17" s="96"/>
      <c r="G17" s="42" t="s">
        <v>591</v>
      </c>
      <c r="H17" s="96"/>
      <c r="I17" s="42" t="s">
        <v>592</v>
      </c>
      <c r="J17" s="96"/>
      <c r="K17" s="4" t="s">
        <v>593</v>
      </c>
      <c r="L17" s="46"/>
      <c r="M17" s="42" t="s">
        <v>594</v>
      </c>
      <c r="N17" s="46"/>
    </row>
    <row r="18" spans="1:14" ht="13">
      <c r="A18" s="4" t="s">
        <v>236</v>
      </c>
      <c r="B18" s="95" t="s">
        <v>595</v>
      </c>
      <c r="C18" s="12"/>
      <c r="D18" s="12"/>
      <c r="E18" s="42" t="s">
        <v>596</v>
      </c>
      <c r="F18" s="96"/>
      <c r="G18" s="42" t="s">
        <v>597</v>
      </c>
      <c r="H18" s="96"/>
      <c r="I18" s="42" t="s">
        <v>598</v>
      </c>
      <c r="J18" s="96"/>
      <c r="K18" s="4" t="s">
        <v>599</v>
      </c>
      <c r="L18" s="46"/>
      <c r="M18" s="42" t="s">
        <v>600</v>
      </c>
      <c r="N18" s="46"/>
    </row>
    <row r="19" spans="1:14" ht="13">
      <c r="A19" s="4" t="s">
        <v>238</v>
      </c>
      <c r="B19" s="95" t="s">
        <v>601</v>
      </c>
      <c r="C19" s="12"/>
      <c r="D19" s="12"/>
      <c r="E19" s="42" t="s">
        <v>602</v>
      </c>
      <c r="F19" s="96"/>
      <c r="G19" s="42" t="s">
        <v>603</v>
      </c>
      <c r="H19" s="96"/>
      <c r="I19" s="42" t="s">
        <v>604</v>
      </c>
      <c r="J19" s="96"/>
      <c r="K19" s="4" t="s">
        <v>605</v>
      </c>
      <c r="L19" s="46"/>
      <c r="M19" s="42" t="s">
        <v>606</v>
      </c>
      <c r="N19" s="46"/>
    </row>
    <row r="20" spans="1:14" ht="13">
      <c r="A20" s="4" t="s">
        <v>240</v>
      </c>
      <c r="B20" s="95" t="s">
        <v>607</v>
      </c>
      <c r="C20" s="12"/>
      <c r="D20" s="12"/>
      <c r="E20" s="42" t="s">
        <v>608</v>
      </c>
      <c r="F20" s="96"/>
      <c r="G20" s="42" t="s">
        <v>609</v>
      </c>
      <c r="H20" s="96"/>
      <c r="I20" s="42" t="s">
        <v>610</v>
      </c>
      <c r="J20" s="96"/>
      <c r="K20" s="4" t="s">
        <v>611</v>
      </c>
      <c r="L20" s="46"/>
      <c r="M20" s="42" t="s">
        <v>612</v>
      </c>
      <c r="N20" s="46"/>
    </row>
    <row r="21" spans="1:14" ht="26">
      <c r="A21" s="4" t="s">
        <v>242</v>
      </c>
      <c r="B21" s="95" t="s">
        <v>613</v>
      </c>
      <c r="C21" s="12"/>
      <c r="D21" s="12"/>
      <c r="E21" s="42" t="s">
        <v>614</v>
      </c>
      <c r="F21" s="96"/>
      <c r="G21" s="42" t="s">
        <v>615</v>
      </c>
      <c r="H21" s="96">
        <v>163661.71</v>
      </c>
      <c r="I21" s="42" t="s">
        <v>616</v>
      </c>
      <c r="J21" s="96">
        <v>210295.36</v>
      </c>
      <c r="K21" s="4" t="s">
        <v>617</v>
      </c>
      <c r="L21" s="46"/>
      <c r="M21" s="42" t="s">
        <v>618</v>
      </c>
      <c r="N21" s="46">
        <v>1.1846000000000001</v>
      </c>
    </row>
    <row r="22" spans="1:14" ht="26">
      <c r="A22" s="4"/>
      <c r="B22" s="95" t="s">
        <v>619</v>
      </c>
      <c r="C22" s="12" t="s">
        <v>380</v>
      </c>
      <c r="D22" s="12" t="s">
        <v>620</v>
      </c>
      <c r="E22" s="42"/>
      <c r="F22" s="96"/>
      <c r="G22" s="42"/>
      <c r="H22" s="96">
        <v>78928.25</v>
      </c>
      <c r="I22" s="42"/>
      <c r="J22" s="96">
        <v>62829</v>
      </c>
      <c r="K22" s="4"/>
      <c r="L22" s="46"/>
      <c r="M22" s="42"/>
      <c r="N22" s="46">
        <v>0.35389999999999999</v>
      </c>
    </row>
    <row r="23" spans="1:14" ht="39">
      <c r="A23" s="4"/>
      <c r="B23" s="95" t="s">
        <v>621</v>
      </c>
      <c r="C23" s="12" t="s">
        <v>380</v>
      </c>
      <c r="D23" s="12" t="s">
        <v>622</v>
      </c>
      <c r="E23" s="42"/>
      <c r="F23" s="96"/>
      <c r="G23" s="42"/>
      <c r="H23" s="96">
        <v>10961.25</v>
      </c>
      <c r="I23" s="42"/>
      <c r="J23" s="96">
        <v>33771.17</v>
      </c>
      <c r="K23" s="4"/>
      <c r="L23" s="46"/>
      <c r="M23" s="42"/>
      <c r="N23" s="46">
        <v>0.19020000000000001</v>
      </c>
    </row>
    <row r="24" spans="1:14" ht="39">
      <c r="A24" s="4"/>
      <c r="B24" s="95" t="s">
        <v>623</v>
      </c>
      <c r="C24" s="12" t="s">
        <v>380</v>
      </c>
      <c r="D24" s="12" t="s">
        <v>624</v>
      </c>
      <c r="E24" s="42"/>
      <c r="F24" s="96"/>
      <c r="G24" s="42"/>
      <c r="H24" s="96">
        <v>66993.05</v>
      </c>
      <c r="I24" s="42"/>
      <c r="J24" s="96">
        <v>102045.07</v>
      </c>
      <c r="K24" s="4"/>
      <c r="L24" s="46"/>
      <c r="M24" s="42"/>
      <c r="N24" s="46">
        <v>0.57479999999999998</v>
      </c>
    </row>
    <row r="25" spans="1:14" ht="13">
      <c r="A25" s="4"/>
      <c r="B25" s="95" t="s">
        <v>625</v>
      </c>
      <c r="C25" s="12" t="s">
        <v>380</v>
      </c>
      <c r="D25" s="12" t="s">
        <v>626</v>
      </c>
      <c r="E25" s="42"/>
      <c r="F25" s="96"/>
      <c r="G25" s="42"/>
      <c r="H25" s="96">
        <v>6779.16</v>
      </c>
      <c r="I25" s="42"/>
      <c r="J25" s="96">
        <v>11650.11</v>
      </c>
      <c r="K25" s="4"/>
      <c r="L25" s="46"/>
      <c r="M25" s="42"/>
      <c r="N25" s="46">
        <v>6.5600000000000006E-2</v>
      </c>
    </row>
    <row r="26" spans="1:14" ht="26">
      <c r="A26" s="4" t="s">
        <v>244</v>
      </c>
      <c r="B26" s="95" t="s">
        <v>627</v>
      </c>
      <c r="C26" s="12"/>
      <c r="D26" s="12"/>
      <c r="E26" s="42" t="s">
        <v>628</v>
      </c>
      <c r="F26" s="96"/>
      <c r="G26" s="42" t="s">
        <v>629</v>
      </c>
      <c r="H26" s="96"/>
      <c r="I26" s="42" t="s">
        <v>630</v>
      </c>
      <c r="J26" s="96"/>
      <c r="K26" s="4" t="s">
        <v>631</v>
      </c>
      <c r="L26" s="46"/>
      <c r="M26" s="42" t="s">
        <v>632</v>
      </c>
      <c r="N26" s="46"/>
    </row>
    <row r="27" spans="1:14" ht="39">
      <c r="A27" s="4" t="s">
        <v>246</v>
      </c>
      <c r="B27" s="95" t="s">
        <v>633</v>
      </c>
      <c r="C27" s="12"/>
      <c r="D27" s="12"/>
      <c r="E27" s="42" t="s">
        <v>634</v>
      </c>
      <c r="F27" s="96"/>
      <c r="G27" s="42" t="s">
        <v>635</v>
      </c>
      <c r="H27" s="96">
        <v>163661.71</v>
      </c>
      <c r="I27" s="42" t="s">
        <v>636</v>
      </c>
      <c r="J27" s="96">
        <v>210295.36</v>
      </c>
      <c r="K27" s="4" t="s">
        <v>637</v>
      </c>
      <c r="L27" s="46"/>
      <c r="M27" s="42" t="s">
        <v>638</v>
      </c>
      <c r="N27" s="46">
        <v>1.1846000000000001</v>
      </c>
    </row>
    <row r="28" spans="1:14" ht="39">
      <c r="A28" s="4" t="s">
        <v>333</v>
      </c>
      <c r="B28" s="95" t="s">
        <v>639</v>
      </c>
      <c r="C28" s="12"/>
      <c r="D28" s="12"/>
      <c r="E28" s="42" t="s">
        <v>640</v>
      </c>
      <c r="F28" s="96"/>
      <c r="G28" s="42" t="s">
        <v>641</v>
      </c>
      <c r="H28" s="96"/>
      <c r="I28" s="42" t="s">
        <v>642</v>
      </c>
      <c r="J28" s="96"/>
      <c r="K28" s="4" t="s">
        <v>643</v>
      </c>
      <c r="L28" s="46"/>
      <c r="M28" s="42" t="s">
        <v>644</v>
      </c>
      <c r="N28" s="46"/>
    </row>
    <row r="29" spans="1:14" ht="13">
      <c r="A29" s="4" t="s">
        <v>234</v>
      </c>
      <c r="B29" s="95" t="s">
        <v>589</v>
      </c>
      <c r="C29" s="12"/>
      <c r="D29" s="12"/>
      <c r="E29" s="42" t="s">
        <v>645</v>
      </c>
      <c r="F29" s="96"/>
      <c r="G29" s="42" t="s">
        <v>646</v>
      </c>
      <c r="H29" s="96"/>
      <c r="I29" s="42" t="s">
        <v>647</v>
      </c>
      <c r="J29" s="96"/>
      <c r="K29" s="4" t="s">
        <v>648</v>
      </c>
      <c r="L29" s="46"/>
      <c r="M29" s="42" t="s">
        <v>649</v>
      </c>
      <c r="N29" s="46"/>
    </row>
    <row r="30" spans="1:14" ht="13">
      <c r="A30" s="4" t="s">
        <v>236</v>
      </c>
      <c r="B30" s="95" t="s">
        <v>595</v>
      </c>
      <c r="C30" s="12"/>
      <c r="D30" s="12"/>
      <c r="E30" s="42" t="s">
        <v>650</v>
      </c>
      <c r="F30" s="96"/>
      <c r="G30" s="42" t="s">
        <v>651</v>
      </c>
      <c r="H30" s="96"/>
      <c r="I30" s="42" t="s">
        <v>652</v>
      </c>
      <c r="J30" s="96"/>
      <c r="K30" s="4" t="s">
        <v>653</v>
      </c>
      <c r="L30" s="46"/>
      <c r="M30" s="42" t="s">
        <v>654</v>
      </c>
      <c r="N30" s="46"/>
    </row>
    <row r="31" spans="1:14" ht="13">
      <c r="A31" s="4" t="s">
        <v>238</v>
      </c>
      <c r="B31" s="95" t="s">
        <v>601</v>
      </c>
      <c r="C31" s="12"/>
      <c r="D31" s="12"/>
      <c r="E31" s="42" t="s">
        <v>655</v>
      </c>
      <c r="F31" s="96"/>
      <c r="G31" s="42" t="s">
        <v>656</v>
      </c>
      <c r="H31" s="96"/>
      <c r="I31" s="42" t="s">
        <v>657</v>
      </c>
      <c r="J31" s="96"/>
      <c r="K31" s="4" t="s">
        <v>658</v>
      </c>
      <c r="L31" s="46"/>
      <c r="M31" s="42" t="s">
        <v>659</v>
      </c>
      <c r="N31" s="46"/>
    </row>
    <row r="32" spans="1:14" ht="13">
      <c r="A32" s="4" t="s">
        <v>240</v>
      </c>
      <c r="B32" s="95" t="s">
        <v>607</v>
      </c>
      <c r="C32" s="12"/>
      <c r="D32" s="12"/>
      <c r="E32" s="42" t="s">
        <v>660</v>
      </c>
      <c r="F32" s="96"/>
      <c r="G32" s="42" t="s">
        <v>661</v>
      </c>
      <c r="H32" s="96"/>
      <c r="I32" s="42" t="s">
        <v>662</v>
      </c>
      <c r="J32" s="96"/>
      <c r="K32" s="4" t="s">
        <v>663</v>
      </c>
      <c r="L32" s="46"/>
      <c r="M32" s="42" t="s">
        <v>664</v>
      </c>
      <c r="N32" s="46"/>
    </row>
    <row r="33" spans="1:14" ht="26">
      <c r="A33" s="4" t="s">
        <v>242</v>
      </c>
      <c r="B33" s="95" t="s">
        <v>613</v>
      </c>
      <c r="C33" s="12"/>
      <c r="D33" s="12"/>
      <c r="E33" s="42" t="s">
        <v>665</v>
      </c>
      <c r="F33" s="96"/>
      <c r="G33" s="42" t="s">
        <v>666</v>
      </c>
      <c r="H33" s="96"/>
      <c r="I33" s="42" t="s">
        <v>667</v>
      </c>
      <c r="J33" s="96"/>
      <c r="K33" s="4" t="s">
        <v>668</v>
      </c>
      <c r="L33" s="46"/>
      <c r="M33" s="42" t="s">
        <v>669</v>
      </c>
      <c r="N33" s="46"/>
    </row>
    <row r="34" spans="1:14" ht="26">
      <c r="A34" s="4" t="s">
        <v>244</v>
      </c>
      <c r="B34" s="95" t="s">
        <v>627</v>
      </c>
      <c r="C34" s="12"/>
      <c r="D34" s="12"/>
      <c r="E34" s="42" t="s">
        <v>670</v>
      </c>
      <c r="F34" s="96"/>
      <c r="G34" s="42" t="s">
        <v>671</v>
      </c>
      <c r="H34" s="96"/>
      <c r="I34" s="42" t="s">
        <v>672</v>
      </c>
      <c r="J34" s="96"/>
      <c r="K34" s="4" t="s">
        <v>673</v>
      </c>
      <c r="L34" s="46"/>
      <c r="M34" s="42" t="s">
        <v>674</v>
      </c>
      <c r="N34" s="46"/>
    </row>
    <row r="35" spans="1:14" ht="39">
      <c r="A35" s="4" t="s">
        <v>246</v>
      </c>
      <c r="B35" s="95" t="s">
        <v>675</v>
      </c>
      <c r="C35" s="12"/>
      <c r="D35" s="12"/>
      <c r="E35" s="42" t="s">
        <v>676</v>
      </c>
      <c r="F35" s="96"/>
      <c r="G35" s="42" t="s">
        <v>677</v>
      </c>
      <c r="H35" s="96"/>
      <c r="I35" s="42" t="s">
        <v>678</v>
      </c>
      <c r="J35" s="96"/>
      <c r="K35" s="4" t="s">
        <v>679</v>
      </c>
      <c r="L35" s="46"/>
      <c r="M35" s="42" t="s">
        <v>680</v>
      </c>
      <c r="N35" s="46"/>
    </row>
    <row r="36" spans="1:14" ht="26">
      <c r="A36" s="4" t="s">
        <v>338</v>
      </c>
      <c r="B36" s="95" t="s">
        <v>681</v>
      </c>
      <c r="C36" s="12"/>
      <c r="D36" s="12"/>
      <c r="E36" s="42" t="s">
        <v>682</v>
      </c>
      <c r="F36" s="96"/>
      <c r="G36" s="42" t="s">
        <v>683</v>
      </c>
      <c r="H36" s="96">
        <v>163661.71</v>
      </c>
      <c r="I36" s="42" t="s">
        <v>684</v>
      </c>
      <c r="J36" s="96">
        <v>210295.36</v>
      </c>
      <c r="K36" s="4" t="s">
        <v>685</v>
      </c>
      <c r="L36" s="46"/>
      <c r="M36" s="42" t="s">
        <v>686</v>
      </c>
      <c r="N36" s="46">
        <v>1.1846000000000001</v>
      </c>
    </row>
    <row r="37" spans="1:14" ht="13">
      <c r="A37" s="50" t="s">
        <v>501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3">
      <c r="A38" s="50" t="s">
        <v>502</v>
      </c>
    </row>
    <row r="39" spans="1:14" ht="13">
      <c r="A39" s="50" t="s">
        <v>503</v>
      </c>
    </row>
    <row r="40" spans="1:14" ht="13">
      <c r="A40" s="50" t="s">
        <v>578</v>
      </c>
    </row>
    <row r="41" spans="1:14" ht="37.5" customHeight="1">
      <c r="B41" s="97" t="s">
        <v>160</v>
      </c>
      <c r="F41" s="97" t="s">
        <v>229</v>
      </c>
      <c r="I41" s="97" t="s">
        <v>162</v>
      </c>
      <c r="K41" s="171" t="s">
        <v>163</v>
      </c>
      <c r="L41" s="171"/>
      <c r="M41" s="171"/>
    </row>
    <row r="42" spans="1:14" ht="33" customHeight="1">
      <c r="B42" s="97" t="s">
        <v>230</v>
      </c>
      <c r="F42" s="98" t="s">
        <v>165</v>
      </c>
      <c r="K42" s="143" t="s">
        <v>166</v>
      </c>
      <c r="L42" s="143"/>
      <c r="M42" s="143"/>
    </row>
    <row r="43" spans="1:14" ht="13"/>
    <row r="44" spans="1:14" ht="27.75" customHeight="1"/>
    <row r="45" spans="1:14" ht="15" customHeight="1"/>
    <row r="46" spans="1:14" ht="15" customHeight="1"/>
    <row r="47" spans="1:14" ht="15" customHeight="1"/>
    <row r="49" spans="3:10" ht="13">
      <c r="C49" s="150"/>
      <c r="D49" s="150"/>
      <c r="E49" s="150"/>
      <c r="F49" s="150"/>
    </row>
    <row r="50" spans="3:10" ht="13">
      <c r="C50" s="150"/>
      <c r="D50" s="150"/>
      <c r="E50" s="150"/>
      <c r="F50" s="150"/>
    </row>
    <row r="51" spans="3:10" ht="13">
      <c r="C51" s="150"/>
      <c r="D51" s="150"/>
      <c r="E51" s="150"/>
      <c r="F51" s="150"/>
    </row>
    <row r="52" spans="3:10" ht="13">
      <c r="D52" s="99"/>
    </row>
    <row r="56" spans="3:10" ht="13">
      <c r="J56" s="100"/>
    </row>
  </sheetData>
  <mergeCells count="18">
    <mergeCell ref="A13:A14"/>
    <mergeCell ref="B9:N9"/>
    <mergeCell ref="K42:M42"/>
    <mergeCell ref="L13:L14"/>
    <mergeCell ref="B10:N10"/>
    <mergeCell ref="E13:E15"/>
    <mergeCell ref="H13:H14"/>
    <mergeCell ref="K41:M41"/>
    <mergeCell ref="G13:G15"/>
    <mergeCell ref="C15:D15"/>
    <mergeCell ref="N13:N14"/>
    <mergeCell ref="B13:D13"/>
    <mergeCell ref="I13:I15"/>
    <mergeCell ref="F13:F14"/>
    <mergeCell ref="M13:M15"/>
    <mergeCell ref="C49:F51"/>
    <mergeCell ref="J13:J14"/>
    <mergeCell ref="K13:K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2"/>
  <sheetViews>
    <sheetView view="pageBreakPreview" zoomScaleNormal="100" zoomScaleSheetLayoutView="100" workbookViewId="0"/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26953125" style="2" customWidth="1"/>
    <col min="4" max="4" width="6.7265625" style="2" customWidth="1"/>
    <col min="5" max="5" width="14.1796875" style="2" customWidth="1"/>
    <col min="6" max="6" width="6" style="2" customWidth="1"/>
    <col min="7" max="7" width="15" style="2" customWidth="1"/>
    <col min="8" max="8" width="6.7265625" style="2" customWidth="1"/>
    <col min="9" max="9" width="14.81640625" style="2" customWidth="1"/>
    <col min="10" max="10" width="10.1796875" style="2" customWidth="1"/>
    <col min="11" max="11" width="11.453125" style="2" hidden="1" customWidth="1"/>
    <col min="12" max="256" width="9.1796875" style="2" customWidth="1"/>
  </cols>
  <sheetData>
    <row r="1" spans="1:9" ht="13">
      <c r="A1" s="2" t="str">
        <f>'1'!A1</f>
        <v xml:space="preserve">Naziv investicionog fonda: Opportunity fund </v>
      </c>
    </row>
    <row r="2" spans="1:9" ht="13">
      <c r="A2" s="2" t="str">
        <f>'1'!A2</f>
        <v xml:space="preserve">Registarski broj investicionog fonda: </v>
      </c>
    </row>
    <row r="3" spans="1:9" ht="13">
      <c r="A3" s="2" t="str">
        <f>'1'!A3</f>
        <v>Naziv društva za upravljanje investicionim fondom: Društvo za upravljanje investicionim fondovima Kristal invest A.D. Banja Luka</v>
      </c>
    </row>
    <row r="4" spans="1:9" ht="13">
      <c r="A4" s="2" t="str">
        <f>'1'!A4</f>
        <v>Matični broj društva za upravljanje investicionim fondom: 01935615</v>
      </c>
    </row>
    <row r="5" spans="1:9" ht="13">
      <c r="A5" s="2" t="str">
        <f>'1'!A5</f>
        <v>JIB društva za upravljanje investicionim fondom: 4400819920004</v>
      </c>
    </row>
    <row r="6" spans="1:9" ht="13">
      <c r="A6" s="2" t="str">
        <f>'1'!A6</f>
        <v>JIB otvorenog investicionog fonda: JP-A-8</v>
      </c>
    </row>
    <row r="9" spans="1:9" ht="13">
      <c r="B9" s="150" t="s">
        <v>349</v>
      </c>
      <c r="C9" s="150"/>
      <c r="D9" s="150"/>
      <c r="E9" s="150"/>
      <c r="F9" s="150"/>
      <c r="G9" s="150"/>
      <c r="H9" s="150"/>
      <c r="I9" s="150"/>
    </row>
    <row r="10" spans="1:9" ht="13">
      <c r="B10" s="150" t="s">
        <v>6</v>
      </c>
      <c r="C10" s="150"/>
      <c r="D10" s="150"/>
      <c r="E10" s="150"/>
      <c r="F10" s="150"/>
      <c r="G10" s="150"/>
      <c r="H10" s="150"/>
      <c r="I10" s="150"/>
    </row>
    <row r="11" spans="1:9" ht="13">
      <c r="B11" s="1"/>
      <c r="C11" s="1"/>
      <c r="D11" s="1"/>
      <c r="E11" s="1"/>
      <c r="F11" s="1"/>
      <c r="G11" s="1"/>
      <c r="H11" s="1"/>
      <c r="I11" s="1"/>
    </row>
    <row r="12" spans="1:9" ht="13">
      <c r="A12" s="14" t="s">
        <v>687</v>
      </c>
      <c r="B12" s="2" t="s">
        <v>688</v>
      </c>
    </row>
    <row r="13" spans="1:9" ht="15" customHeight="1">
      <c r="A13" s="146" t="s">
        <v>581</v>
      </c>
      <c r="B13" s="172" t="s">
        <v>352</v>
      </c>
      <c r="C13" s="173"/>
      <c r="D13" s="155" t="s">
        <v>10</v>
      </c>
      <c r="E13" s="155" t="s">
        <v>507</v>
      </c>
      <c r="F13" s="155" t="s">
        <v>10</v>
      </c>
      <c r="G13" s="155" t="s">
        <v>357</v>
      </c>
      <c r="H13" s="155" t="s">
        <v>10</v>
      </c>
      <c r="I13" s="155" t="s">
        <v>359</v>
      </c>
    </row>
    <row r="14" spans="1:9" ht="78.75" customHeight="1">
      <c r="A14" s="147"/>
      <c r="B14" s="4" t="s">
        <v>360</v>
      </c>
      <c r="C14" s="27" t="s">
        <v>362</v>
      </c>
      <c r="D14" s="156"/>
      <c r="E14" s="157"/>
      <c r="F14" s="156"/>
      <c r="G14" s="157"/>
      <c r="H14" s="156"/>
      <c r="I14" s="157"/>
    </row>
    <row r="15" spans="1:9" ht="13">
      <c r="A15" s="2">
        <v>1</v>
      </c>
      <c r="B15" s="168">
        <v>2</v>
      </c>
      <c r="C15" s="170"/>
      <c r="D15" s="157"/>
      <c r="E15" s="4">
        <v>3</v>
      </c>
      <c r="F15" s="157"/>
      <c r="G15" s="4">
        <v>4</v>
      </c>
      <c r="H15" s="157"/>
      <c r="I15" s="4">
        <v>5</v>
      </c>
    </row>
    <row r="16" spans="1:9" ht="13">
      <c r="A16" s="4" t="s">
        <v>234</v>
      </c>
      <c r="B16" s="95" t="s">
        <v>689</v>
      </c>
      <c r="C16" s="12"/>
      <c r="D16" s="42" t="s">
        <v>690</v>
      </c>
      <c r="E16" s="90"/>
      <c r="F16" s="42" t="s">
        <v>691</v>
      </c>
      <c r="G16" s="90"/>
      <c r="H16" s="42" t="s">
        <v>692</v>
      </c>
      <c r="I16" s="71"/>
    </row>
    <row r="17" spans="1:11" ht="13">
      <c r="A17" s="4" t="s">
        <v>236</v>
      </c>
      <c r="B17" s="95" t="s">
        <v>693</v>
      </c>
      <c r="C17" s="12"/>
      <c r="D17" s="42" t="s">
        <v>694</v>
      </c>
      <c r="E17" s="90">
        <v>3175983.46</v>
      </c>
      <c r="F17" s="42" t="s">
        <v>695</v>
      </c>
      <c r="G17" s="90">
        <v>3176208.97</v>
      </c>
      <c r="H17" s="42" t="s">
        <v>696</v>
      </c>
      <c r="I17" s="71">
        <v>17.8904</v>
      </c>
    </row>
    <row r="18" spans="1:11" ht="26">
      <c r="A18" s="4"/>
      <c r="B18" s="95" t="s">
        <v>697</v>
      </c>
      <c r="C18" s="12" t="s">
        <v>698</v>
      </c>
      <c r="D18" s="42"/>
      <c r="E18" s="90">
        <v>3175983.46</v>
      </c>
      <c r="F18" s="42"/>
      <c r="G18" s="90">
        <v>3176208.97</v>
      </c>
      <c r="H18" s="42"/>
      <c r="I18" s="71">
        <v>17.8904</v>
      </c>
    </row>
    <row r="19" spans="1:11" ht="13">
      <c r="A19" s="4" t="s">
        <v>238</v>
      </c>
      <c r="B19" s="95" t="s">
        <v>699</v>
      </c>
      <c r="C19" s="12"/>
      <c r="D19" s="42" t="s">
        <v>700</v>
      </c>
      <c r="E19" s="90"/>
      <c r="F19" s="42" t="s">
        <v>701</v>
      </c>
      <c r="G19" s="90"/>
      <c r="H19" s="42" t="s">
        <v>702</v>
      </c>
      <c r="I19" s="71"/>
    </row>
    <row r="20" spans="1:11" ht="13">
      <c r="A20" s="4" t="s">
        <v>703</v>
      </c>
      <c r="B20" s="95" t="s">
        <v>704</v>
      </c>
      <c r="C20" s="12"/>
      <c r="D20" s="42" t="s">
        <v>705</v>
      </c>
      <c r="E20" s="90">
        <v>3175983.46</v>
      </c>
      <c r="F20" s="42" t="s">
        <v>706</v>
      </c>
      <c r="G20" s="90">
        <v>3176208.97</v>
      </c>
      <c r="H20" s="42" t="s">
        <v>707</v>
      </c>
      <c r="I20" s="71">
        <v>17.8904</v>
      </c>
    </row>
    <row r="21" spans="1:11" ht="13">
      <c r="A21" s="33"/>
      <c r="B21" s="23"/>
      <c r="C21" s="23"/>
      <c r="D21" s="75"/>
      <c r="E21" s="101"/>
      <c r="F21" s="75"/>
      <c r="G21" s="101"/>
      <c r="H21" s="75"/>
      <c r="I21" s="101"/>
    </row>
    <row r="22" spans="1:11" ht="37.5" customHeight="1">
      <c r="B22" s="97" t="s">
        <v>160</v>
      </c>
      <c r="C22" s="3"/>
      <c r="D22" s="3"/>
      <c r="E22" s="102" t="s">
        <v>229</v>
      </c>
      <c r="F22" s="3"/>
      <c r="G22" s="3"/>
      <c r="H22" s="102" t="s">
        <v>162</v>
      </c>
      <c r="I22" s="175" t="s">
        <v>163</v>
      </c>
      <c r="J22" s="175"/>
      <c r="K22" s="175"/>
    </row>
    <row r="23" spans="1:11" ht="33" customHeight="1">
      <c r="B23" s="97" t="s">
        <v>230</v>
      </c>
      <c r="E23" s="98" t="s">
        <v>165</v>
      </c>
      <c r="I23" s="143" t="s">
        <v>166</v>
      </c>
      <c r="J23" s="143"/>
    </row>
    <row r="24" spans="1:11" ht="13"/>
    <row r="25" spans="1:11" ht="27.75" customHeight="1"/>
    <row r="26" spans="1:11" ht="15" customHeight="1"/>
    <row r="27" spans="1:11" ht="15" customHeight="1"/>
    <row r="28" spans="1:11" ht="15" customHeight="1"/>
    <row r="30" spans="1:11" ht="13">
      <c r="C30" s="150"/>
      <c r="D30" s="150"/>
      <c r="E30" s="150"/>
    </row>
    <row r="31" spans="1:11" ht="13">
      <c r="C31" s="150"/>
      <c r="D31" s="150"/>
      <c r="E31" s="150"/>
    </row>
    <row r="32" spans="1:11" ht="13">
      <c r="C32" s="150"/>
      <c r="D32" s="150"/>
      <c r="E32" s="150"/>
    </row>
  </sheetData>
  <mergeCells count="14">
    <mergeCell ref="C30:E32"/>
    <mergeCell ref="B13:C13"/>
    <mergeCell ref="F13:F15"/>
    <mergeCell ref="A13:A14"/>
    <mergeCell ref="H13:H15"/>
    <mergeCell ref="I23:J23"/>
    <mergeCell ref="B9:I9"/>
    <mergeCell ref="I22:K22"/>
    <mergeCell ref="G13:G14"/>
    <mergeCell ref="B15:C15"/>
    <mergeCell ref="I13:I14"/>
    <mergeCell ref="D13:D15"/>
    <mergeCell ref="E13:E14"/>
    <mergeCell ref="B10:I10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dpersa</cp:lastModifiedBy>
  <cp:lastPrinted>2019-02-22T13:08:40Z</cp:lastPrinted>
  <dcterms:created xsi:type="dcterms:W3CDTF">2019-01-28T10:24:07Z</dcterms:created>
  <dcterms:modified xsi:type="dcterms:W3CDTF">2019-02-22T13:25:47Z</dcterms:modified>
</cp:coreProperties>
</file>